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kostic\Desktop\IZVRŠENJE PRORAČUNA 2023\"/>
    </mc:Choice>
  </mc:AlternateContent>
  <xr:revisionPtr revIDLastSave="0" documentId="13_ncr:1_{89F6CA09-106F-4234-84B8-5D70A569A810}" xr6:coauthVersionLast="47" xr6:coauthVersionMax="47" xr10:uidLastSave="{00000000-0000-0000-0000-000000000000}"/>
  <bookViews>
    <workbookView xWindow="795" yWindow="180" windowWidth="20025" windowHeight="15105" activeTab="2" xr2:uid="{00000000-000D-0000-FFFF-FFFF00000000}"/>
  </bookViews>
  <sheets>
    <sheet name="SAŽETAK" sheetId="10" r:id="rId1"/>
    <sheet name=" Račun prihoda i rashoda" sheetId="3" r:id="rId2"/>
    <sheet name="POSEBNI DIO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0" l="1"/>
  <c r="G22" i="10"/>
  <c r="F21" i="10"/>
  <c r="F15" i="3"/>
  <c r="G39" i="7"/>
  <c r="G35" i="7"/>
  <c r="G34" i="7"/>
  <c r="G33" i="7"/>
  <c r="G29" i="7"/>
  <c r="G26" i="7"/>
  <c r="G25" i="7"/>
  <c r="G20" i="7"/>
  <c r="G14" i="7"/>
  <c r="G11" i="7"/>
  <c r="G8" i="7"/>
  <c r="F46" i="7"/>
  <c r="F43" i="7"/>
  <c r="F7" i="7" s="1"/>
  <c r="F39" i="7"/>
  <c r="F35" i="7"/>
  <c r="F33" i="7"/>
  <c r="F29" i="7"/>
  <c r="F26" i="7"/>
  <c r="F25" i="7"/>
  <c r="F20" i="7"/>
  <c r="F14" i="7"/>
  <c r="E6" i="7"/>
  <c r="E7" i="7"/>
  <c r="E40" i="7"/>
  <c r="E39" i="7"/>
  <c r="E35" i="7"/>
  <c r="E29" i="7"/>
  <c r="E26" i="7"/>
  <c r="F15" i="7"/>
  <c r="F32" i="7"/>
  <c r="E21" i="7"/>
  <c r="E14" i="7" s="1"/>
  <c r="E15" i="7"/>
  <c r="E11" i="7"/>
  <c r="F12" i="7"/>
  <c r="F11" i="7" s="1"/>
  <c r="F6" i="7" l="1"/>
  <c r="G6" i="7" s="1"/>
  <c r="G7" i="7"/>
  <c r="E20" i="7"/>
  <c r="F11" i="3"/>
  <c r="F12" i="3"/>
  <c r="F13" i="3"/>
  <c r="F14" i="3"/>
  <c r="F16" i="3"/>
  <c r="F17" i="3"/>
  <c r="F18" i="3"/>
  <c r="F19" i="3"/>
  <c r="F10" i="3"/>
  <c r="F25" i="3"/>
  <c r="F26" i="3"/>
  <c r="F27" i="3"/>
  <c r="F28" i="3"/>
  <c r="F29" i="3"/>
  <c r="F30" i="3"/>
  <c r="F31" i="3"/>
  <c r="F32" i="3"/>
  <c r="F33" i="3"/>
  <c r="F34" i="3"/>
  <c r="F24" i="3"/>
  <c r="E25" i="3"/>
  <c r="E31" i="3"/>
  <c r="H13" i="10"/>
  <c r="H12" i="10"/>
  <c r="H11" i="10"/>
  <c r="H10" i="10"/>
  <c r="H9" i="10"/>
  <c r="H8" i="10"/>
  <c r="G14" i="10"/>
  <c r="F11" i="10"/>
  <c r="F9" i="7"/>
  <c r="F21" i="7"/>
  <c r="G8" i="10"/>
  <c r="E43" i="7" l="1"/>
  <c r="G46" i="7"/>
  <c r="E46" i="7"/>
  <c r="G43" i="7"/>
  <c r="F40" i="7"/>
  <c r="E36" i="7"/>
  <c r="E34" i="7" s="1"/>
  <c r="E33" i="7" s="1"/>
  <c r="F36" i="7"/>
  <c r="F34" i="7" s="1"/>
  <c r="E27" i="7"/>
  <c r="F27" i="7"/>
  <c r="E30" i="7"/>
  <c r="F30" i="7"/>
  <c r="E9" i="7"/>
  <c r="E8" i="7" s="1"/>
  <c r="F8" i="7"/>
  <c r="D27" i="3"/>
  <c r="D25" i="3" s="1"/>
  <c r="D31" i="3"/>
  <c r="E18" i="3"/>
  <c r="D15" i="3"/>
  <c r="D16" i="3"/>
  <c r="D18" i="3"/>
  <c r="H21" i="10"/>
  <c r="G21" i="10"/>
  <c r="G11" i="10"/>
  <c r="F8" i="10"/>
  <c r="E25" i="7" l="1"/>
  <c r="E24" i="3"/>
  <c r="D11" i="3"/>
  <c r="D10" i="3" s="1"/>
  <c r="E11" i="3"/>
  <c r="E10" i="3" s="1"/>
  <c r="D24" i="3"/>
  <c r="H22" i="10"/>
  <c r="F14" i="10"/>
</calcChain>
</file>

<file path=xl/sharedStrings.xml><?xml version="1.0" encoding="utf-8"?>
<sst xmlns="http://schemas.openxmlformats.org/spreadsheetml/2006/main" count="125" uniqueCount="73">
  <si>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</si>
  <si>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</si>
  <si>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</si>
  <si>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</si>
  <si>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</si>
  <si>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</si>
  <si>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</si>
  <si>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</si>
  <si>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Prihodi od prodaje nefinancijske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</si>
  <si>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</si>
  <si>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</si>
  <si>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</si>
  <si>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</si>
  <si>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</si>
  <si>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II. POSEBNI DIO</t>
  </si>
  <si>
    <t>I. OPĆI DIO</t>
  </si>
  <si>
    <t>Šifra</t>
  </si>
  <si>
    <t xml:space="preserve">Naziv </t>
  </si>
  <si>
    <t>Materijalni rashodi</t>
  </si>
  <si>
    <t>A) SAŽETAK RAČUNA PRIHODA I RASHODA</t>
  </si>
  <si>
    <t>B) SAŽETAK RAČUNA FINANCIRANJA</t>
  </si>
  <si>
    <t>Prihodi od prodaje proizvedene dugotrajne imovine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</si>
  <si>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</si>
  <si>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</si>
  <si>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</si>
  <si>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Plan 2023.</t>
  </si>
  <si>
    <t>EUR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</si>
  <si>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</si>
  <si>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</si>
  <si>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</si>
  <si>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</si>
  <si>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</si>
  <si>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</si>
  <si>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POSLOVANJA PREMA EKONOMSKOJ KLASIFIKACIJI</t>
  </si>
  <si>
    <t>RASHODI POSLOVANJA PREMA EKONOMSKOJ KLASIFIKACIJI</t>
  </si>
  <si>
    <t>RAZLIKA - VIŠAK / MANJAK</t>
  </si>
  <si>
    <t>VIŠAK / MANJAK + NETO FINANCIRANJE</t>
  </si>
  <si>
    <t>Prihodi od prodaje proizvoda i robe te pruženih usluga, prihodi od donacija te povrati po protestiranim jamstvima</t>
  </si>
  <si>
    <t>Prihodi od upravnih i administrativnih pristojbi, pristojbi po posebnim propisima i naknada</t>
  </si>
  <si>
    <t>Prihodi od imovine</t>
  </si>
  <si>
    <t>Kazne, upravne mjere i ostali prihodi</t>
  </si>
  <si>
    <t>PROGRAM 2110</t>
  </si>
  <si>
    <t>JAVNA UPRAVA I ADMINISTRACIJA</t>
  </si>
  <si>
    <t>Aktivnost A211001</t>
  </si>
  <si>
    <t>REDOVNA DJELATNOST PRORAČUNSKIH KORISNIKA</t>
  </si>
  <si>
    <t>Izvor financiranja 3.1.1</t>
  </si>
  <si>
    <t>VLASTITI PRIHODI-PRORAČUNSKI KORISNICI</t>
  </si>
  <si>
    <t>Kapitalni projekt K211001</t>
  </si>
  <si>
    <t>KAPITALNA ULAGANJA U ZDRAVSTVENE USTANOVE - DEC</t>
  </si>
  <si>
    <t>Izvor financiranja 1.2.3</t>
  </si>
  <si>
    <t>Financijski rashodi</t>
  </si>
  <si>
    <t>Rashodi za dodatna ulaganja na nefinancijskoj imovini</t>
  </si>
  <si>
    <t>PROGRAM 2111</t>
  </si>
  <si>
    <t>OPĆI JAVNOZDRAVSTVENI PROGRAM</t>
  </si>
  <si>
    <t>Aktivnost A211002</t>
  </si>
  <si>
    <t>PALIJATIVNA SKRB</t>
  </si>
  <si>
    <t>Izvor financiranja 1.1.1</t>
  </si>
  <si>
    <t>Izvor financiranja 4.3.1</t>
  </si>
  <si>
    <t>PRIHODI ZA POSEBNE NAMJENE</t>
  </si>
  <si>
    <t>Izvor financiranja 5.7.1</t>
  </si>
  <si>
    <t>Izvor financiranja 6.1.1</t>
  </si>
  <si>
    <t>Izvršenje</t>
  </si>
  <si>
    <t>Razlika</t>
  </si>
  <si>
    <t>IZVJEŠTAJ O IZVRŠENJU FINANCIJSKOG PLANA ZA 2023. GODINU</t>
  </si>
  <si>
    <t>Pomoći dane u inozemstvo i unutar općeg proračuna</t>
  </si>
  <si>
    <t>Ostali rashodi</t>
  </si>
  <si>
    <t>Izvor financiranja 7.1.1</t>
  </si>
  <si>
    <t>DONACIJE-PRORAČUNSKI KORISNICI</t>
  </si>
  <si>
    <t>PRIHODI OD PRODAJE NEFINANCIJSKE IMOVINE</t>
  </si>
  <si>
    <t>FOND SOLIDARNOSTI EU</t>
  </si>
  <si>
    <t>OPĆI PRIHODI I PRIMICI</t>
  </si>
  <si>
    <t>DECENTRALIZIRANA SREDSTVA - ZDRAVSTVO</t>
  </si>
  <si>
    <t xml:space="preserve">IZVJEŠTAJ O IZVRŠENJU FINANCIJSKOG PLANA ZA 2023. GODINU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</si>
</sst>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indexed="8"/>
      <name val="Arial"/>
      <family val="2"/>
    </font>
    <font>
      <i/>
      <sz val="10"/>
      <color theme="4" tint="0.79998168889431442"/>
      <name val="Arial"/>
      <family val="2"/>
    </font>
    <font>
      <sz val="10"/>
      <color theme="4" tint="0.79998168889431442"/>
      <name val="Arial"/>
      <family val="2"/>
    </font>
    <font>
      <sz val="11"/>
      <color theme="4" tint="0.79998168889431442"/>
      <name val="Arial"/>
      <family val="2"/>
    </font>
    <font>
      <i/>
      <sz val="10"/>
      <color theme="9" tint="0.79998168889431442"/>
      <name val="Arial"/>
      <family val="2"/>
    </font>
    <font>
      <b/>
      <sz val="10"/>
      <color theme="9" tint="0.79998168889431442"/>
      <name val="Arial"/>
      <family val="2"/>
    </font>
    <font>
      <i/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7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0" borderId="3" xfId="0" applyNumberFormat="1" applyFont="1" applyBorder="1" applyAlignment="1">
      <alignment horizontal="right"/>
    </xf>
    <xf numFmtId="0" fontId="11" fillId="0" borderId="5" xfId="0" applyFont="1" applyBorder="1" applyAlignment="1">
      <alignment horizontal="right" vertical="center"/>
    </xf>
    <xf numFmtId="0" fontId="10" fillId="0" borderId="0" xfId="0" applyFont="1" applyAlignment="1">
      <alignment wrapText="1"/>
    </xf>
    <xf numFmtId="0" fontId="12" fillId="2" borderId="3" xfId="0" quotePrefix="1" applyFont="1" applyFill="1" applyBorder="1" applyAlignment="1">
      <alignment horizontal="left" vertical="center"/>
    </xf>
    <xf numFmtId="0" fontId="12" fillId="2" borderId="3" xfId="0" quotePrefix="1" applyFont="1" applyFill="1" applyBorder="1" applyAlignment="1">
      <alignment horizontal="left" vertical="center" wrapText="1"/>
    </xf>
    <xf numFmtId="0" fontId="0" fillId="0" borderId="3" xfId="0" applyBorder="1"/>
    <xf numFmtId="3" fontId="15" fillId="2" borderId="3" xfId="0" applyNumberFormat="1" applyFont="1" applyFill="1" applyBorder="1" applyAlignment="1">
      <alignment horizontal="right"/>
    </xf>
    <xf numFmtId="3" fontId="16" fillId="0" borderId="3" xfId="0" applyNumberFormat="1" applyFont="1" applyBorder="1"/>
    <xf numFmtId="3" fontId="15" fillId="2" borderId="4" xfId="0" applyNumberFormat="1" applyFont="1" applyFill="1" applyBorder="1" applyAlignment="1">
      <alignment horizontal="right"/>
    </xf>
    <xf numFmtId="3" fontId="14" fillId="4" borderId="4" xfId="0" applyNumberFormat="1" applyFont="1" applyFill="1" applyBorder="1" applyAlignment="1">
      <alignment horizontal="right"/>
    </xf>
    <xf numFmtId="3" fontId="14" fillId="5" borderId="4" xfId="0" applyNumberFormat="1" applyFont="1" applyFill="1" applyBorder="1" applyAlignment="1">
      <alignment horizontal="right"/>
    </xf>
    <xf numFmtId="3" fontId="14" fillId="4" borderId="3" xfId="0" applyNumberFormat="1" applyFont="1" applyFill="1" applyBorder="1" applyAlignment="1">
      <alignment horizontal="right"/>
    </xf>
    <xf numFmtId="0" fontId="14" fillId="3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3" fontId="17" fillId="4" borderId="3" xfId="0" applyNumberFormat="1" applyFont="1" applyFill="1" applyBorder="1"/>
    <xf numFmtId="3" fontId="17" fillId="5" borderId="3" xfId="0" applyNumberFormat="1" applyFont="1" applyFill="1" applyBorder="1"/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0" fontId="5" fillId="0" borderId="0" xfId="0" applyFont="1" applyAlignment="1">
      <alignment vertical="center" wrapText="1"/>
    </xf>
    <xf numFmtId="3" fontId="14" fillId="0" borderId="0" xfId="0" applyNumberFormat="1" applyFont="1" applyAlignment="1">
      <alignment horizontal="right" vertical="center" wrapText="1"/>
    </xf>
    <xf numFmtId="3" fontId="1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 wrapText="1"/>
    </xf>
    <xf numFmtId="3" fontId="16" fillId="0" borderId="0" xfId="0" applyNumberFormat="1" applyFont="1"/>
    <xf numFmtId="0" fontId="7" fillId="6" borderId="2" xfId="0" applyFont="1" applyFill="1" applyBorder="1" applyAlignment="1">
      <alignment vertical="center"/>
    </xf>
    <xf numFmtId="3" fontId="6" fillId="6" borderId="3" xfId="0" applyNumberFormat="1" applyFont="1" applyFill="1" applyBorder="1" applyAlignment="1">
      <alignment horizontal="right"/>
    </xf>
    <xf numFmtId="0" fontId="8" fillId="6" borderId="1" xfId="0" applyFont="1" applyFill="1" applyBorder="1" applyAlignment="1">
      <alignment horizontal="left" vertical="center"/>
    </xf>
    <xf numFmtId="3" fontId="15" fillId="0" borderId="3" xfId="0" applyNumberFormat="1" applyFont="1" applyBorder="1" applyAlignment="1">
      <alignment horizontal="right" vertical="center" wrapText="1"/>
    </xf>
    <xf numFmtId="0" fontId="15" fillId="7" borderId="4" xfId="0" applyFont="1" applyFill="1" applyBorder="1" applyAlignment="1">
      <alignment horizontal="left" vertical="center" wrapText="1"/>
    </xf>
    <xf numFmtId="3" fontId="15" fillId="7" borderId="3" xfId="0" applyNumberFormat="1" applyFont="1" applyFill="1" applyBorder="1" applyAlignment="1">
      <alignment horizontal="right"/>
    </xf>
    <xf numFmtId="0" fontId="15" fillId="8" borderId="1" xfId="0" applyFont="1" applyFill="1" applyBorder="1" applyAlignment="1">
      <alignment horizontal="left" vertical="center" wrapText="1" indent="1"/>
    </xf>
    <xf numFmtId="0" fontId="15" fillId="8" borderId="2" xfId="0" applyFont="1" applyFill="1" applyBorder="1" applyAlignment="1">
      <alignment horizontal="left" vertical="center" wrapText="1" indent="1"/>
    </xf>
    <xf numFmtId="0" fontId="15" fillId="8" borderId="4" xfId="0" applyFont="1" applyFill="1" applyBorder="1" applyAlignment="1">
      <alignment horizontal="left" vertical="center" wrapText="1" indent="1"/>
    </xf>
    <xf numFmtId="0" fontId="15" fillId="8" borderId="4" xfId="0" applyFont="1" applyFill="1" applyBorder="1" applyAlignment="1">
      <alignment horizontal="left" vertical="center" wrapText="1"/>
    </xf>
    <xf numFmtId="3" fontId="15" fillId="8" borderId="4" xfId="0" applyNumberFormat="1" applyFont="1" applyFill="1" applyBorder="1" applyAlignment="1">
      <alignment horizontal="right"/>
    </xf>
    <xf numFmtId="0" fontId="18" fillId="9" borderId="4" xfId="0" applyFont="1" applyFill="1" applyBorder="1" applyAlignment="1">
      <alignment horizontal="left" vertical="center" wrapText="1"/>
    </xf>
    <xf numFmtId="3" fontId="14" fillId="9" borderId="4" xfId="0" applyNumberFormat="1" applyFont="1" applyFill="1" applyBorder="1" applyAlignment="1">
      <alignment horizontal="right"/>
    </xf>
    <xf numFmtId="0" fontId="18" fillId="10" borderId="4" xfId="0" applyFont="1" applyFill="1" applyBorder="1" applyAlignment="1">
      <alignment horizontal="left" vertical="center" wrapText="1"/>
    </xf>
    <xf numFmtId="3" fontId="14" fillId="10" borderId="4" xfId="0" applyNumberFormat="1" applyFont="1" applyFill="1" applyBorder="1" applyAlignment="1">
      <alignment horizontal="right"/>
    </xf>
    <xf numFmtId="3" fontId="15" fillId="10" borderId="3" xfId="0" applyNumberFormat="1" applyFont="1" applyFill="1" applyBorder="1" applyAlignment="1">
      <alignment horizontal="right"/>
    </xf>
    <xf numFmtId="0" fontId="15" fillId="11" borderId="4" xfId="0" applyFont="1" applyFill="1" applyBorder="1" applyAlignment="1">
      <alignment horizontal="left" vertical="center" wrapText="1"/>
    </xf>
    <xf numFmtId="3" fontId="15" fillId="11" borderId="3" xfId="0" applyNumberFormat="1" applyFont="1" applyFill="1" applyBorder="1" applyAlignment="1">
      <alignment horizontal="right"/>
    </xf>
    <xf numFmtId="0" fontId="15" fillId="11" borderId="1" xfId="0" applyFont="1" applyFill="1" applyBorder="1" applyAlignment="1">
      <alignment horizontal="left" vertical="center" wrapText="1" indent="1"/>
    </xf>
    <xf numFmtId="0" fontId="15" fillId="11" borderId="2" xfId="0" applyFont="1" applyFill="1" applyBorder="1" applyAlignment="1">
      <alignment horizontal="left" vertical="center" wrapText="1" indent="1"/>
    </xf>
    <xf numFmtId="0" fontId="15" fillId="11" borderId="4" xfId="0" applyFont="1" applyFill="1" applyBorder="1" applyAlignment="1">
      <alignment horizontal="left" vertical="center" wrapText="1" indent="1"/>
    </xf>
    <xf numFmtId="3" fontId="15" fillId="11" borderId="4" xfId="0" applyNumberFormat="1" applyFont="1" applyFill="1" applyBorder="1" applyAlignment="1">
      <alignment horizontal="right"/>
    </xf>
    <xf numFmtId="0" fontId="15" fillId="12" borderId="4" xfId="0" applyFont="1" applyFill="1" applyBorder="1" applyAlignment="1">
      <alignment horizontal="left" vertical="center" wrapText="1"/>
    </xf>
    <xf numFmtId="3" fontId="15" fillId="12" borderId="4" xfId="0" applyNumberFormat="1" applyFont="1" applyFill="1" applyBorder="1" applyAlignment="1">
      <alignment horizontal="right"/>
    </xf>
    <xf numFmtId="0" fontId="15" fillId="12" borderId="1" xfId="0" applyFont="1" applyFill="1" applyBorder="1" applyAlignment="1">
      <alignment horizontal="left" vertical="center" wrapText="1" indent="1"/>
    </xf>
    <xf numFmtId="0" fontId="15" fillId="12" borderId="2" xfId="0" applyFont="1" applyFill="1" applyBorder="1" applyAlignment="1">
      <alignment horizontal="left" vertical="center" wrapText="1" indent="1"/>
    </xf>
    <xf numFmtId="0" fontId="15" fillId="12" borderId="4" xfId="0" applyFont="1" applyFill="1" applyBorder="1" applyAlignment="1">
      <alignment horizontal="left" vertical="center" wrapText="1" indent="1"/>
    </xf>
    <xf numFmtId="3" fontId="15" fillId="12" borderId="3" xfId="0" applyNumberFormat="1" applyFont="1" applyFill="1" applyBorder="1" applyAlignment="1">
      <alignment horizontal="right"/>
    </xf>
    <xf numFmtId="0" fontId="15" fillId="13" borderId="4" xfId="0" applyFont="1" applyFill="1" applyBorder="1" applyAlignment="1">
      <alignment horizontal="left" vertical="center" wrapText="1"/>
    </xf>
    <xf numFmtId="3" fontId="15" fillId="13" borderId="3" xfId="0" applyNumberFormat="1" applyFont="1" applyFill="1" applyBorder="1" applyAlignment="1">
      <alignment horizontal="right"/>
    </xf>
    <xf numFmtId="0" fontId="15" fillId="14" borderId="4" xfId="0" applyFont="1" applyFill="1" applyBorder="1" applyAlignment="1">
      <alignment horizontal="left" vertical="center" wrapText="1"/>
    </xf>
    <xf numFmtId="3" fontId="15" fillId="14" borderId="3" xfId="0" applyNumberFormat="1" applyFont="1" applyFill="1" applyBorder="1" applyAlignment="1">
      <alignment horizontal="right"/>
    </xf>
    <xf numFmtId="0" fontId="19" fillId="15" borderId="4" xfId="0" applyFont="1" applyFill="1" applyBorder="1" applyAlignment="1">
      <alignment horizontal="left" vertical="center" wrapText="1"/>
    </xf>
    <xf numFmtId="3" fontId="20" fillId="15" borderId="3" xfId="0" applyNumberFormat="1" applyFont="1" applyFill="1" applyBorder="1" applyAlignment="1">
      <alignment horizontal="right"/>
    </xf>
    <xf numFmtId="0" fontId="18" fillId="16" borderId="4" xfId="0" applyFont="1" applyFill="1" applyBorder="1" applyAlignment="1">
      <alignment horizontal="left" vertical="center" wrapText="1"/>
    </xf>
    <xf numFmtId="3" fontId="15" fillId="16" borderId="3" xfId="0" applyNumberFormat="1" applyFont="1" applyFill="1" applyBorder="1" applyAlignment="1">
      <alignment horizontal="right"/>
    </xf>
    <xf numFmtId="0" fontId="15" fillId="17" borderId="4" xfId="0" applyFont="1" applyFill="1" applyBorder="1" applyAlignment="1">
      <alignment horizontal="left" vertical="center" wrapText="1"/>
    </xf>
    <xf numFmtId="3" fontId="15" fillId="17" borderId="3" xfId="0" applyNumberFormat="1" applyFont="1" applyFill="1" applyBorder="1" applyAlignment="1">
      <alignment horizontal="right"/>
    </xf>
    <xf numFmtId="0" fontId="18" fillId="18" borderId="4" xfId="0" applyFont="1" applyFill="1" applyBorder="1" applyAlignment="1">
      <alignment horizontal="left" vertical="center" wrapText="1"/>
    </xf>
    <xf numFmtId="3" fontId="15" fillId="18" borderId="3" xfId="0" applyNumberFormat="1" applyFont="1" applyFill="1" applyBorder="1" applyAlignment="1">
      <alignment horizontal="right"/>
    </xf>
    <xf numFmtId="0" fontId="15" fillId="19" borderId="4" xfId="0" applyFont="1" applyFill="1" applyBorder="1" applyAlignment="1">
      <alignment horizontal="left" vertical="center" wrapText="1"/>
    </xf>
    <xf numFmtId="3" fontId="14" fillId="19" borderId="3" xfId="0" applyNumberFormat="1" applyFont="1" applyFill="1" applyBorder="1" applyAlignment="1">
      <alignment horizontal="right"/>
    </xf>
    <xf numFmtId="3" fontId="15" fillId="19" borderId="3" xfId="0" applyNumberFormat="1" applyFont="1" applyFill="1" applyBorder="1" applyAlignment="1">
      <alignment horizontal="right"/>
    </xf>
    <xf numFmtId="0" fontId="15" fillId="20" borderId="4" xfId="0" applyFont="1" applyFill="1" applyBorder="1" applyAlignment="1">
      <alignment horizontal="left" vertical="center" wrapText="1"/>
    </xf>
    <xf numFmtId="3" fontId="15" fillId="20" borderId="3" xfId="0" applyNumberFormat="1" applyFont="1" applyFill="1" applyBorder="1" applyAlignment="1">
      <alignment horizontal="right"/>
    </xf>
    <xf numFmtId="3" fontId="14" fillId="21" borderId="4" xfId="0" applyNumberFormat="1" applyFont="1" applyFill="1" applyBorder="1" applyAlignment="1">
      <alignment horizontal="right"/>
    </xf>
    <xf numFmtId="0" fontId="22" fillId="22" borderId="4" xfId="0" applyFont="1" applyFill="1" applyBorder="1" applyAlignment="1">
      <alignment horizontal="left" vertical="center" wrapText="1"/>
    </xf>
    <xf numFmtId="3" fontId="23" fillId="22" borderId="3" xfId="0" applyNumberFormat="1" applyFont="1" applyFill="1" applyBorder="1" applyAlignment="1">
      <alignment horizontal="right"/>
    </xf>
    <xf numFmtId="3" fontId="21" fillId="15" borderId="3" xfId="0" applyNumberFormat="1" applyFont="1" applyFill="1" applyBorder="1"/>
    <xf numFmtId="3" fontId="20" fillId="15" borderId="3" xfId="0" applyNumberFormat="1" applyFont="1" applyFill="1" applyBorder="1"/>
    <xf numFmtId="0" fontId="24" fillId="21" borderId="4" xfId="0" applyFont="1" applyFill="1" applyBorder="1" applyAlignment="1">
      <alignment horizontal="left" wrapText="1"/>
    </xf>
    <xf numFmtId="3" fontId="14" fillId="23" borderId="4" xfId="0" applyNumberFormat="1" applyFont="1" applyFill="1" applyBorder="1" applyAlignment="1">
      <alignment horizontal="right"/>
    </xf>
    <xf numFmtId="3" fontId="14" fillId="8" borderId="3" xfId="0" applyNumberFormat="1" applyFont="1" applyFill="1" applyBorder="1" applyAlignment="1">
      <alignment horizontal="right" vertical="center" wrapText="1"/>
    </xf>
    <xf numFmtId="0" fontId="8" fillId="7" borderId="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 wrapText="1"/>
    </xf>
    <xf numFmtId="3" fontId="15" fillId="7" borderId="4" xfId="0" applyNumberFormat="1" applyFont="1" applyFill="1" applyBorder="1" applyAlignment="1">
      <alignment horizontal="right"/>
    </xf>
    <xf numFmtId="3" fontId="15" fillId="7" borderId="3" xfId="0" applyNumberFormat="1" applyFont="1" applyFill="1" applyBorder="1" applyAlignment="1">
      <alignment horizontal="right" vertical="center" wrapText="1"/>
    </xf>
    <xf numFmtId="0" fontId="6" fillId="24" borderId="3" xfId="0" applyFont="1" applyFill="1" applyBorder="1" applyAlignment="1">
      <alignment horizontal="center" vertical="center" wrapText="1"/>
    </xf>
    <xf numFmtId="0" fontId="6" fillId="24" borderId="4" xfId="0" applyFont="1" applyFill="1" applyBorder="1" applyAlignment="1">
      <alignment horizontal="center" vertical="center" wrapText="1"/>
    </xf>
    <xf numFmtId="0" fontId="14" fillId="24" borderId="4" xfId="0" applyFont="1" applyFill="1" applyBorder="1" applyAlignment="1">
      <alignment horizontal="left" vertical="center" wrapText="1"/>
    </xf>
    <xf numFmtId="3" fontId="14" fillId="24" borderId="4" xfId="0" applyNumberFormat="1" applyFont="1" applyFill="1" applyBorder="1" applyAlignment="1">
      <alignment horizontal="right" vertical="center" wrapText="1"/>
    </xf>
    <xf numFmtId="3" fontId="14" fillId="24" borderId="3" xfId="0" applyNumberFormat="1" applyFont="1" applyFill="1" applyBorder="1" applyAlignment="1">
      <alignment horizontal="right" vertical="center" wrapText="1"/>
    </xf>
    <xf numFmtId="0" fontId="8" fillId="8" borderId="3" xfId="0" applyFont="1" applyFill="1" applyBorder="1" applyAlignment="1">
      <alignment horizontal="left" vertical="center"/>
    </xf>
    <xf numFmtId="0" fontId="13" fillId="8" borderId="3" xfId="0" applyFont="1" applyFill="1" applyBorder="1" applyAlignment="1">
      <alignment vertical="center" wrapText="1"/>
    </xf>
    <xf numFmtId="3" fontId="14" fillId="8" borderId="4" xfId="0" applyNumberFormat="1" applyFont="1" applyFill="1" applyBorder="1" applyAlignment="1">
      <alignment horizontal="right"/>
    </xf>
    <xf numFmtId="0" fontId="6" fillId="10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left" vertical="center" wrapText="1"/>
    </xf>
    <xf numFmtId="3" fontId="6" fillId="10" borderId="3" xfId="0" applyNumberFormat="1" applyFont="1" applyFill="1" applyBorder="1" applyAlignment="1">
      <alignment horizontal="right" vertical="center" wrapText="1"/>
    </xf>
    <xf numFmtId="0" fontId="8" fillId="11" borderId="3" xfId="0" applyFont="1" applyFill="1" applyBorder="1" applyAlignment="1">
      <alignment horizontal="left" vertical="center" wrapText="1"/>
    </xf>
    <xf numFmtId="3" fontId="3" fillId="11" borderId="3" xfId="0" applyNumberFormat="1" applyFont="1" applyFill="1" applyBorder="1" applyAlignment="1">
      <alignment horizontal="right"/>
    </xf>
    <xf numFmtId="3" fontId="15" fillId="11" borderId="3" xfId="0" applyNumberFormat="1" applyFont="1" applyFill="1" applyBorder="1" applyAlignment="1">
      <alignment horizontal="right" vertical="center" wrapText="1"/>
    </xf>
    <xf numFmtId="0" fontId="8" fillId="12" borderId="3" xfId="0" applyFont="1" applyFill="1" applyBorder="1" applyAlignment="1">
      <alignment horizontal="left" vertical="center"/>
    </xf>
    <xf numFmtId="0" fontId="8" fillId="12" borderId="3" xfId="0" applyFont="1" applyFill="1" applyBorder="1" applyAlignment="1">
      <alignment vertical="center" wrapText="1"/>
    </xf>
    <xf numFmtId="3" fontId="3" fillId="12" borderId="3" xfId="0" applyNumberFormat="1" applyFont="1" applyFill="1" applyBorder="1" applyAlignment="1">
      <alignment horizontal="right"/>
    </xf>
    <xf numFmtId="0" fontId="7" fillId="11" borderId="3" xfId="0" applyFont="1" applyFill="1" applyBorder="1" applyAlignment="1">
      <alignment horizontal="left" vertical="center" wrapText="1"/>
    </xf>
    <xf numFmtId="0" fontId="12" fillId="11" borderId="3" xfId="0" quotePrefix="1" applyFont="1" applyFill="1" applyBorder="1" applyAlignment="1">
      <alignment horizontal="left" vertical="center"/>
    </xf>
    <xf numFmtId="0" fontId="7" fillId="11" borderId="3" xfId="0" quotePrefix="1" applyFont="1" applyFill="1" applyBorder="1" applyAlignment="1">
      <alignment horizontal="left" vertical="center"/>
    </xf>
    <xf numFmtId="0" fontId="7" fillId="12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 wrapText="1"/>
    </xf>
    <xf numFmtId="0" fontId="7" fillId="7" borderId="3" xfId="0" quotePrefix="1" applyFont="1" applyFill="1" applyBorder="1" applyAlignment="1">
      <alignment horizontal="left" vertical="center"/>
    </xf>
    <xf numFmtId="0" fontId="12" fillId="7" borderId="3" xfId="0" quotePrefix="1" applyFont="1" applyFill="1" applyBorder="1" applyAlignment="1">
      <alignment horizontal="left" vertical="center"/>
    </xf>
    <xf numFmtId="0" fontId="7" fillId="8" borderId="3" xfId="0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left"/>
    </xf>
    <xf numFmtId="3" fontId="15" fillId="0" borderId="3" xfId="0" applyNumberFormat="1" applyFont="1" applyBorder="1" applyAlignment="1">
      <alignment horizontal="right" wrapText="1"/>
    </xf>
    <xf numFmtId="3" fontId="15" fillId="12" borderId="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6" borderId="1" xfId="0" quotePrefix="1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vertical="center" wrapText="1"/>
    </xf>
    <xf numFmtId="0" fontId="8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8" fillId="6" borderId="1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8" fillId="0" borderId="1" xfId="0" quotePrefix="1" applyFont="1" applyBorder="1" applyAlignment="1">
      <alignment horizontal="left" vertical="center" wrapText="1"/>
    </xf>
    <xf numFmtId="0" fontId="19" fillId="15" borderId="1" xfId="0" applyFont="1" applyFill="1" applyBorder="1" applyAlignment="1">
      <alignment horizontal="left" vertical="center" wrapText="1"/>
    </xf>
    <xf numFmtId="0" fontId="19" fillId="15" borderId="2" xfId="0" applyFont="1" applyFill="1" applyBorder="1" applyAlignment="1">
      <alignment horizontal="left" vertical="center" wrapText="1"/>
    </xf>
    <xf numFmtId="0" fontId="19" fillId="15" borderId="4" xfId="0" applyFont="1" applyFill="1" applyBorder="1" applyAlignment="1">
      <alignment horizontal="left" vertical="center" wrapText="1"/>
    </xf>
    <xf numFmtId="0" fontId="15" fillId="13" borderId="1" xfId="0" applyFont="1" applyFill="1" applyBorder="1" applyAlignment="1">
      <alignment horizontal="left" vertical="center" wrapText="1"/>
    </xf>
    <xf numFmtId="0" fontId="15" fillId="13" borderId="2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4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 wrapText="1" indent="1"/>
    </xf>
    <xf numFmtId="0" fontId="15" fillId="7" borderId="2" xfId="0" applyFont="1" applyFill="1" applyBorder="1" applyAlignment="1">
      <alignment horizontal="left" vertical="center" wrapText="1" indent="1"/>
    </xf>
    <xf numFmtId="0" fontId="15" fillId="7" borderId="4" xfId="0" applyFont="1" applyFill="1" applyBorder="1" applyAlignment="1">
      <alignment horizontal="left" vertical="center" wrapText="1" indent="1"/>
    </xf>
    <xf numFmtId="0" fontId="18" fillId="10" borderId="1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 wrapText="1"/>
    </xf>
    <xf numFmtId="0" fontId="18" fillId="10" borderId="4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 wrapText="1"/>
    </xf>
    <xf numFmtId="0" fontId="15" fillId="11" borderId="2" xfId="0" applyFont="1" applyFill="1" applyBorder="1" applyAlignment="1">
      <alignment horizontal="left" vertical="center" wrapText="1"/>
    </xf>
    <xf numFmtId="0" fontId="15" fillId="11" borderId="4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 wrapText="1" indent="1"/>
    </xf>
    <xf numFmtId="0" fontId="15" fillId="11" borderId="2" xfId="0" applyFont="1" applyFill="1" applyBorder="1" applyAlignment="1">
      <alignment horizontal="left" vertical="center" wrapText="1" indent="1"/>
    </xf>
    <xf numFmtId="0" fontId="15" fillId="11" borderId="4" xfId="0" applyFont="1" applyFill="1" applyBorder="1" applyAlignment="1">
      <alignment horizontal="left" vertical="center" wrapText="1" indent="1"/>
    </xf>
    <xf numFmtId="0" fontId="14" fillId="4" borderId="1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left" vertical="center" wrapText="1"/>
    </xf>
    <xf numFmtId="0" fontId="18" fillId="16" borderId="2" xfId="0" applyFont="1" applyFill="1" applyBorder="1" applyAlignment="1">
      <alignment horizontal="left" vertical="center" wrapText="1"/>
    </xf>
    <xf numFmtId="0" fontId="18" fillId="16" borderId="4" xfId="0" applyFont="1" applyFill="1" applyBorder="1" applyAlignment="1">
      <alignment horizontal="left" vertical="center" wrapText="1"/>
    </xf>
    <xf numFmtId="0" fontId="15" fillId="17" borderId="1" xfId="0" applyFont="1" applyFill="1" applyBorder="1" applyAlignment="1">
      <alignment horizontal="left" vertical="center" wrapText="1"/>
    </xf>
    <xf numFmtId="0" fontId="15" fillId="17" borderId="2" xfId="0" applyFont="1" applyFill="1" applyBorder="1" applyAlignment="1">
      <alignment horizontal="left" vertical="center" wrapText="1"/>
    </xf>
    <xf numFmtId="0" fontId="15" fillId="17" borderId="4" xfId="0" applyFont="1" applyFill="1" applyBorder="1" applyAlignment="1">
      <alignment horizontal="left" vertical="center" wrapText="1"/>
    </xf>
    <xf numFmtId="0" fontId="15" fillId="17" borderId="1" xfId="0" applyFont="1" applyFill="1" applyBorder="1" applyAlignment="1">
      <alignment horizontal="left" vertical="center" wrapText="1" indent="1"/>
    </xf>
    <xf numFmtId="0" fontId="15" fillId="17" borderId="2" xfId="0" applyFont="1" applyFill="1" applyBorder="1" applyAlignment="1">
      <alignment horizontal="left" vertical="center" wrapText="1" indent="1"/>
    </xf>
    <xf numFmtId="0" fontId="15" fillId="17" borderId="4" xfId="0" applyFont="1" applyFill="1" applyBorder="1" applyAlignment="1">
      <alignment horizontal="left" vertical="center" wrapText="1" indent="1"/>
    </xf>
    <xf numFmtId="0" fontId="15" fillId="14" borderId="1" xfId="0" applyFont="1" applyFill="1" applyBorder="1" applyAlignment="1">
      <alignment horizontal="left" vertical="center" wrapText="1" indent="1"/>
    </xf>
    <xf numFmtId="0" fontId="15" fillId="14" borderId="2" xfId="0" applyFont="1" applyFill="1" applyBorder="1" applyAlignment="1">
      <alignment horizontal="left" vertical="center" wrapText="1" indent="1"/>
    </xf>
    <xf numFmtId="0" fontId="15" fillId="14" borderId="4" xfId="0" applyFont="1" applyFill="1" applyBorder="1" applyAlignment="1">
      <alignment horizontal="left" vertical="center" wrapText="1" indent="1"/>
    </xf>
    <xf numFmtId="0" fontId="15" fillId="14" borderId="1" xfId="0" applyFont="1" applyFill="1" applyBorder="1" applyAlignment="1">
      <alignment horizontal="left" vertical="center" wrapText="1"/>
    </xf>
    <xf numFmtId="0" fontId="15" fillId="14" borderId="2" xfId="0" applyFont="1" applyFill="1" applyBorder="1" applyAlignment="1">
      <alignment horizontal="left" vertical="center" wrapText="1"/>
    </xf>
    <xf numFmtId="0" fontId="15" fillId="14" borderId="4" xfId="0" applyFont="1" applyFill="1" applyBorder="1" applyAlignment="1">
      <alignment horizontal="left" vertical="center" wrapText="1"/>
    </xf>
    <xf numFmtId="0" fontId="15" fillId="13" borderId="1" xfId="0" applyFont="1" applyFill="1" applyBorder="1" applyAlignment="1">
      <alignment horizontal="left" vertical="center" wrapText="1" indent="1"/>
    </xf>
    <xf numFmtId="0" fontId="15" fillId="13" borderId="2" xfId="0" applyFont="1" applyFill="1" applyBorder="1" applyAlignment="1">
      <alignment horizontal="left" vertical="center" wrapText="1" indent="1"/>
    </xf>
    <xf numFmtId="0" fontId="15" fillId="13" borderId="4" xfId="0" applyFont="1" applyFill="1" applyBorder="1" applyAlignment="1">
      <alignment horizontal="left" vertical="center" wrapText="1" indent="1"/>
    </xf>
    <xf numFmtId="0" fontId="15" fillId="12" borderId="1" xfId="0" applyFont="1" applyFill="1" applyBorder="1" applyAlignment="1">
      <alignment horizontal="left" vertical="center" wrapText="1"/>
    </xf>
    <xf numFmtId="0" fontId="15" fillId="12" borderId="2" xfId="0" applyFont="1" applyFill="1" applyBorder="1" applyAlignment="1">
      <alignment horizontal="left" vertical="center" wrapText="1"/>
    </xf>
    <xf numFmtId="0" fontId="15" fillId="12" borderId="4" xfId="0" applyFont="1" applyFill="1" applyBorder="1" applyAlignment="1">
      <alignment horizontal="left" vertical="center" wrapText="1"/>
    </xf>
    <xf numFmtId="0" fontId="15" fillId="12" borderId="1" xfId="0" applyFont="1" applyFill="1" applyBorder="1" applyAlignment="1">
      <alignment horizontal="left" vertical="center" wrapText="1" indent="1"/>
    </xf>
    <xf numFmtId="0" fontId="15" fillId="12" borderId="2" xfId="0" applyFont="1" applyFill="1" applyBorder="1" applyAlignment="1">
      <alignment horizontal="left" vertical="center" wrapText="1" indent="1"/>
    </xf>
    <xf numFmtId="0" fontId="15" fillId="12" borderId="4" xfId="0" applyFont="1" applyFill="1" applyBorder="1" applyAlignment="1">
      <alignment horizontal="left" vertical="center" wrapText="1" indent="1"/>
    </xf>
    <xf numFmtId="0" fontId="18" fillId="18" borderId="1" xfId="0" applyFont="1" applyFill="1" applyBorder="1" applyAlignment="1">
      <alignment horizontal="left" vertical="center" wrapText="1"/>
    </xf>
    <xf numFmtId="0" fontId="18" fillId="18" borderId="2" xfId="0" applyFont="1" applyFill="1" applyBorder="1" applyAlignment="1">
      <alignment horizontal="left" vertical="center" wrapText="1"/>
    </xf>
    <xf numFmtId="0" fontId="18" fillId="18" borderId="4" xfId="0" applyFont="1" applyFill="1" applyBorder="1" applyAlignment="1">
      <alignment horizontal="left" vertical="center" wrapText="1"/>
    </xf>
    <xf numFmtId="0" fontId="15" fillId="19" borderId="1" xfId="0" applyFont="1" applyFill="1" applyBorder="1" applyAlignment="1">
      <alignment horizontal="left" vertical="center" wrapText="1"/>
    </xf>
    <xf numFmtId="0" fontId="15" fillId="19" borderId="2" xfId="0" applyFont="1" applyFill="1" applyBorder="1" applyAlignment="1">
      <alignment horizontal="left" vertical="center" wrapText="1"/>
    </xf>
    <xf numFmtId="0" fontId="15" fillId="19" borderId="4" xfId="0" applyFont="1" applyFill="1" applyBorder="1" applyAlignment="1">
      <alignment horizontal="left" vertical="center" wrapText="1"/>
    </xf>
    <xf numFmtId="0" fontId="15" fillId="19" borderId="1" xfId="0" applyFont="1" applyFill="1" applyBorder="1" applyAlignment="1">
      <alignment horizontal="left" vertical="center" wrapText="1" indent="1"/>
    </xf>
    <xf numFmtId="0" fontId="15" fillId="19" borderId="2" xfId="0" applyFont="1" applyFill="1" applyBorder="1" applyAlignment="1">
      <alignment horizontal="left" vertical="center" wrapText="1" indent="1"/>
    </xf>
    <xf numFmtId="0" fontId="15" fillId="19" borderId="4" xfId="0" applyFont="1" applyFill="1" applyBorder="1" applyAlignment="1">
      <alignment horizontal="left" vertical="center" wrapText="1" indent="1"/>
    </xf>
    <xf numFmtId="0" fontId="18" fillId="21" borderId="1" xfId="0" applyFont="1" applyFill="1" applyBorder="1" applyAlignment="1">
      <alignment horizontal="left" vertical="center" wrapText="1"/>
    </xf>
    <xf numFmtId="0" fontId="18" fillId="21" borderId="2" xfId="0" applyFont="1" applyFill="1" applyBorder="1" applyAlignment="1">
      <alignment horizontal="left" vertical="center" wrapText="1"/>
    </xf>
    <xf numFmtId="0" fontId="18" fillId="21" borderId="4" xfId="0" applyFont="1" applyFill="1" applyBorder="1" applyAlignment="1">
      <alignment horizontal="left" vertical="center" wrapText="1"/>
    </xf>
    <xf numFmtId="0" fontId="15" fillId="20" borderId="1" xfId="0" applyFont="1" applyFill="1" applyBorder="1" applyAlignment="1">
      <alignment horizontal="left" vertical="center" wrapText="1"/>
    </xf>
    <xf numFmtId="0" fontId="15" fillId="20" borderId="2" xfId="0" applyFont="1" applyFill="1" applyBorder="1" applyAlignment="1">
      <alignment horizontal="left" vertical="center" wrapText="1"/>
    </xf>
    <xf numFmtId="0" fontId="15" fillId="20" borderId="4" xfId="0" applyFont="1" applyFill="1" applyBorder="1" applyAlignment="1">
      <alignment horizontal="left" vertical="center" wrapText="1"/>
    </xf>
    <xf numFmtId="0" fontId="15" fillId="20" borderId="1" xfId="0" applyFont="1" applyFill="1" applyBorder="1" applyAlignment="1">
      <alignment horizontal="left" vertical="center" wrapText="1" indent="1"/>
    </xf>
    <xf numFmtId="0" fontId="15" fillId="20" borderId="2" xfId="0" applyFont="1" applyFill="1" applyBorder="1" applyAlignment="1">
      <alignment horizontal="left" vertical="center" wrapText="1" indent="1"/>
    </xf>
    <xf numFmtId="0" fontId="15" fillId="20" borderId="4" xfId="0" applyFont="1" applyFill="1" applyBorder="1" applyAlignment="1">
      <alignment horizontal="left" vertical="center" wrapText="1" indent="1"/>
    </xf>
    <xf numFmtId="0" fontId="22" fillId="22" borderId="1" xfId="0" applyFont="1" applyFill="1" applyBorder="1" applyAlignment="1">
      <alignment horizontal="left" vertical="center" wrapText="1"/>
    </xf>
    <xf numFmtId="0" fontId="22" fillId="22" borderId="2" xfId="0" applyFont="1" applyFill="1" applyBorder="1" applyAlignment="1">
      <alignment horizontal="left" vertical="center" wrapText="1"/>
    </xf>
    <xf numFmtId="0" fontId="22" fillId="22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workbookViewId="0">
      <selection sqref="A1:H1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144" t="s">
        <v>72</v>
      </c>
      <c r="B1" s="144"/>
      <c r="C1" s="144"/>
      <c r="D1" s="144"/>
      <c r="E1" s="144"/>
      <c r="F1" s="144"/>
      <c r="G1" s="144"/>
      <c r="H1" s="144"/>
      <c r="I1" s="51"/>
      <c r="J1" s="51"/>
    </row>
    <row r="2" spans="1:10" ht="18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75" customHeight="1" x14ac:dyDescent="0.25">
      <c r="A3" s="143" t="s">
        <v>15</v>
      </c>
      <c r="B3" s="143"/>
      <c r="C3" s="143"/>
      <c r="D3" s="143"/>
      <c r="E3" s="143"/>
      <c r="F3" s="143"/>
      <c r="G3" s="143"/>
      <c r="H3" s="143"/>
      <c r="I3" s="43"/>
      <c r="J3" s="43"/>
    </row>
    <row r="4" spans="1:10" ht="18" x14ac:dyDescent="0.25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5.75" customHeight="1" x14ac:dyDescent="0.25">
      <c r="A5" s="143" t="s">
        <v>19</v>
      </c>
      <c r="B5" s="143"/>
      <c r="C5" s="143"/>
      <c r="D5" s="143"/>
      <c r="E5" s="143"/>
      <c r="F5" s="143"/>
      <c r="G5" s="143"/>
      <c r="H5" s="143"/>
      <c r="I5" s="24"/>
      <c r="J5" s="24"/>
    </row>
    <row r="6" spans="1:10" ht="18" x14ac:dyDescent="0.25">
      <c r="A6" s="1"/>
      <c r="B6" s="2"/>
      <c r="C6" s="2"/>
      <c r="D6" s="2"/>
      <c r="E6" s="6"/>
      <c r="F6" s="7"/>
      <c r="G6" s="7"/>
      <c r="H6" s="23" t="s">
        <v>26</v>
      </c>
    </row>
    <row r="7" spans="1:10" x14ac:dyDescent="0.25">
      <c r="A7" s="18"/>
      <c r="B7" s="19"/>
      <c r="C7" s="19"/>
      <c r="D7" s="20"/>
      <c r="E7" s="21"/>
      <c r="F7" s="3" t="s">
        <v>25</v>
      </c>
      <c r="G7" s="3" t="s">
        <v>61</v>
      </c>
      <c r="H7" s="3" t="s">
        <v>62</v>
      </c>
      <c r="I7" s="45"/>
    </row>
    <row r="8" spans="1:10" x14ac:dyDescent="0.25">
      <c r="A8" s="149" t="s">
        <v>0</v>
      </c>
      <c r="B8" s="146"/>
      <c r="C8" s="146"/>
      <c r="D8" s="146"/>
      <c r="E8" s="150"/>
      <c r="F8" s="58">
        <f t="shared" ref="F8:G8" si="0">F9+F10</f>
        <v>7340310</v>
      </c>
      <c r="G8" s="58">
        <f t="shared" si="0"/>
        <v>8243029.5300000003</v>
      </c>
      <c r="H8" s="58">
        <f t="shared" ref="H8:H13" si="1">F8-G8</f>
        <v>-902719.53000000026</v>
      </c>
      <c r="I8" s="46"/>
    </row>
    <row r="9" spans="1:10" x14ac:dyDescent="0.25">
      <c r="A9" s="151" t="s">
        <v>27</v>
      </c>
      <c r="B9" s="152"/>
      <c r="C9" s="152"/>
      <c r="D9" s="152"/>
      <c r="E9" s="148"/>
      <c r="F9" s="22">
        <v>7339110</v>
      </c>
      <c r="G9" s="22">
        <v>8242568.6200000001</v>
      </c>
      <c r="H9" s="22">
        <f t="shared" si="1"/>
        <v>-903458.62000000011</v>
      </c>
      <c r="I9" s="46"/>
    </row>
    <row r="10" spans="1:10" x14ac:dyDescent="0.25">
      <c r="A10" s="147" t="s">
        <v>28</v>
      </c>
      <c r="B10" s="148"/>
      <c r="C10" s="148"/>
      <c r="D10" s="148"/>
      <c r="E10" s="148"/>
      <c r="F10" s="22">
        <v>1200</v>
      </c>
      <c r="G10" s="22">
        <v>460.91</v>
      </c>
      <c r="H10" s="22">
        <f t="shared" si="1"/>
        <v>739.08999999999992</v>
      </c>
      <c r="I10" s="46"/>
    </row>
    <row r="11" spans="1:10" x14ac:dyDescent="0.25">
      <c r="A11" s="59" t="s">
        <v>1</v>
      </c>
      <c r="B11" s="57"/>
      <c r="C11" s="57"/>
      <c r="D11" s="57"/>
      <c r="E11" s="57"/>
      <c r="F11" s="58">
        <f t="shared" ref="F11:G11" si="2">F12+F13</f>
        <v>7340310</v>
      </c>
      <c r="G11" s="58">
        <f t="shared" si="2"/>
        <v>7282911.4100000001</v>
      </c>
      <c r="H11" s="58">
        <f t="shared" si="1"/>
        <v>57398.589999999851</v>
      </c>
      <c r="I11" s="46"/>
    </row>
    <row r="12" spans="1:10" x14ac:dyDescent="0.25">
      <c r="A12" s="153" t="s">
        <v>29</v>
      </c>
      <c r="B12" s="152"/>
      <c r="C12" s="152"/>
      <c r="D12" s="152"/>
      <c r="E12" s="152"/>
      <c r="F12" s="22">
        <v>7155510</v>
      </c>
      <c r="G12" s="22">
        <v>7089701.6799999997</v>
      </c>
      <c r="H12" s="22">
        <f t="shared" si="1"/>
        <v>65808.320000000298</v>
      </c>
      <c r="I12" s="47"/>
    </row>
    <row r="13" spans="1:10" x14ac:dyDescent="0.25">
      <c r="A13" s="147" t="s">
        <v>30</v>
      </c>
      <c r="B13" s="148"/>
      <c r="C13" s="148"/>
      <c r="D13" s="148"/>
      <c r="E13" s="148"/>
      <c r="F13" s="22">
        <v>184800</v>
      </c>
      <c r="G13" s="22">
        <v>193209.73</v>
      </c>
      <c r="H13" s="22">
        <f t="shared" si="1"/>
        <v>-8409.7300000000105</v>
      </c>
      <c r="I13" s="47"/>
    </row>
    <row r="14" spans="1:10" x14ac:dyDescent="0.25">
      <c r="A14" s="145" t="s">
        <v>35</v>
      </c>
      <c r="B14" s="146"/>
      <c r="C14" s="146"/>
      <c r="D14" s="146"/>
      <c r="E14" s="146"/>
      <c r="F14" s="58">
        <f>F8-F11</f>
        <v>0</v>
      </c>
      <c r="G14" s="58">
        <f>G8-G11</f>
        <v>960118.12000000011</v>
      </c>
      <c r="H14" s="58"/>
      <c r="I14" s="46"/>
    </row>
    <row r="15" spans="1:10" ht="18" x14ac:dyDescent="0.25">
      <c r="A15" s="4"/>
      <c r="B15" s="15"/>
      <c r="C15" s="15"/>
      <c r="D15" s="15"/>
      <c r="E15" s="15"/>
      <c r="F15" s="15"/>
      <c r="G15" s="15"/>
      <c r="H15" s="16"/>
      <c r="I15" s="16"/>
      <c r="J15" s="16"/>
    </row>
    <row r="16" spans="1:10" ht="15.75" customHeight="1" x14ac:dyDescent="0.25">
      <c r="A16" s="143" t="s">
        <v>20</v>
      </c>
      <c r="B16" s="143"/>
      <c r="C16" s="143"/>
      <c r="D16" s="143"/>
      <c r="E16" s="143"/>
      <c r="F16" s="143"/>
      <c r="G16" s="143"/>
      <c r="H16" s="143"/>
      <c r="I16" s="51"/>
      <c r="J16" s="51"/>
    </row>
    <row r="17" spans="1:10" ht="18" x14ac:dyDescent="0.25">
      <c r="A17" s="4"/>
      <c r="B17" s="15"/>
      <c r="C17" s="15"/>
      <c r="D17" s="15"/>
      <c r="E17" s="15"/>
      <c r="F17" s="15"/>
      <c r="G17" s="15"/>
      <c r="H17" s="16"/>
      <c r="I17" s="16"/>
      <c r="J17" s="16"/>
    </row>
    <row r="18" spans="1:10" x14ac:dyDescent="0.25">
      <c r="A18" s="18"/>
      <c r="B18" s="19"/>
      <c r="C18" s="19"/>
      <c r="D18" s="20"/>
      <c r="E18" s="21"/>
      <c r="F18" s="3" t="s">
        <v>25</v>
      </c>
      <c r="G18" s="3" t="s">
        <v>61</v>
      </c>
      <c r="H18" s="3" t="s">
        <v>62</v>
      </c>
      <c r="I18" s="45"/>
    </row>
    <row r="19" spans="1:10" x14ac:dyDescent="0.25">
      <c r="A19" s="147" t="s">
        <v>31</v>
      </c>
      <c r="B19" s="148"/>
      <c r="C19" s="148"/>
      <c r="D19" s="148"/>
      <c r="E19" s="148"/>
      <c r="F19" s="22">
        <v>0</v>
      </c>
      <c r="G19" s="22">
        <v>0</v>
      </c>
      <c r="H19" s="22">
        <v>0</v>
      </c>
      <c r="I19" s="46"/>
    </row>
    <row r="20" spans="1:10" x14ac:dyDescent="0.25">
      <c r="A20" s="147" t="s">
        <v>32</v>
      </c>
      <c r="B20" s="148"/>
      <c r="C20" s="148"/>
      <c r="D20" s="148"/>
      <c r="E20" s="148"/>
      <c r="F20" s="22">
        <v>0</v>
      </c>
      <c r="G20" s="22">
        <v>0</v>
      </c>
      <c r="H20" s="22">
        <v>0</v>
      </c>
      <c r="I20" s="46"/>
    </row>
    <row r="21" spans="1:10" x14ac:dyDescent="0.25">
      <c r="A21" s="145" t="s">
        <v>2</v>
      </c>
      <c r="B21" s="146"/>
      <c r="C21" s="146"/>
      <c r="D21" s="146"/>
      <c r="E21" s="146"/>
      <c r="F21" s="58">
        <f>F19-F20</f>
        <v>0</v>
      </c>
      <c r="G21" s="58">
        <f>G19-G20</f>
        <v>0</v>
      </c>
      <c r="H21" s="58">
        <f>H19-H20</f>
        <v>0</v>
      </c>
      <c r="I21" s="46"/>
    </row>
    <row r="22" spans="1:10" x14ac:dyDescent="0.25">
      <c r="A22" s="145" t="s">
        <v>36</v>
      </c>
      <c r="B22" s="146"/>
      <c r="C22" s="146"/>
      <c r="D22" s="146"/>
      <c r="E22" s="146"/>
      <c r="F22" s="58">
        <f>F14+F21</f>
        <v>0</v>
      </c>
      <c r="G22" s="58">
        <f>G14+G21</f>
        <v>960118.12000000011</v>
      </c>
      <c r="H22" s="58">
        <f>H14+H21</f>
        <v>0</v>
      </c>
      <c r="I22" s="46"/>
    </row>
    <row r="23" spans="1:10" ht="18" x14ac:dyDescent="0.25">
      <c r="A23" s="14"/>
      <c r="B23" s="15"/>
      <c r="C23" s="15"/>
      <c r="D23" s="15"/>
      <c r="E23" s="15"/>
      <c r="F23" s="15"/>
      <c r="G23" s="15"/>
      <c r="H23" s="16"/>
      <c r="I23" s="16"/>
      <c r="J23" s="16"/>
    </row>
    <row r="26" spans="1:10" ht="15" customHeight="1" x14ac:dyDescent="0.25"/>
    <row r="27" spans="1:10" ht="15" customHeight="1" x14ac:dyDescent="0.25"/>
    <row r="28" spans="1:10" ht="45" customHeight="1" x14ac:dyDescent="0.25"/>
    <row r="30" spans="1:10" ht="15.75" customHeight="1" x14ac:dyDescent="0.25"/>
    <row r="34" ht="28.5" customHeight="1" x14ac:dyDescent="0.25"/>
    <row r="36" ht="15" customHeight="1" x14ac:dyDescent="0.25"/>
    <row r="37" ht="17.25" customHeight="1" x14ac:dyDescent="0.25"/>
    <row r="38" ht="15" customHeight="1" x14ac:dyDescent="0.25"/>
    <row r="39" ht="9" customHeight="1" x14ac:dyDescent="0.25"/>
  </sheetData>
  <mergeCells count="14">
    <mergeCell ref="A5:H5"/>
    <mergeCell ref="A3:H3"/>
    <mergeCell ref="A1:H1"/>
    <mergeCell ref="A21:E21"/>
    <mergeCell ref="A22:E22"/>
    <mergeCell ref="A20:E20"/>
    <mergeCell ref="A8:E8"/>
    <mergeCell ref="A9:E9"/>
    <mergeCell ref="A10:E10"/>
    <mergeCell ref="A12:E12"/>
    <mergeCell ref="A13:E13"/>
    <mergeCell ref="A14:E14"/>
    <mergeCell ref="A19:E19"/>
    <mergeCell ref="A16:H16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4"/>
  <sheetViews>
    <sheetView workbookViewId="0">
      <selection sqref="A1:F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26.5703125" customWidth="1"/>
    <col min="4" max="8" width="25.28515625" customWidth="1"/>
  </cols>
  <sheetData>
    <row r="1" spans="1:8" ht="42" customHeight="1" x14ac:dyDescent="0.25">
      <c r="A1" s="144" t="s">
        <v>72</v>
      </c>
      <c r="B1" s="144"/>
      <c r="C1" s="144"/>
      <c r="D1" s="144"/>
      <c r="E1" s="144"/>
      <c r="F1" s="144"/>
      <c r="G1" s="51"/>
      <c r="H1" s="51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25">
      <c r="A3" s="143" t="s">
        <v>15</v>
      </c>
      <c r="B3" s="143"/>
      <c r="C3" s="143"/>
      <c r="D3" s="143"/>
      <c r="E3" s="143"/>
      <c r="F3" s="143"/>
      <c r="G3" s="51"/>
      <c r="H3" s="51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143" t="s">
        <v>4</v>
      </c>
      <c r="B5" s="143"/>
      <c r="C5" s="143"/>
      <c r="D5" s="143"/>
      <c r="E5" s="143"/>
      <c r="F5" s="143"/>
      <c r="G5" s="51"/>
      <c r="H5" s="51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15.75" customHeight="1" x14ac:dyDescent="0.25">
      <c r="A7" s="143" t="s">
        <v>33</v>
      </c>
      <c r="B7" s="143"/>
      <c r="C7" s="143"/>
      <c r="D7" s="143"/>
      <c r="E7" s="143"/>
      <c r="F7" s="143"/>
      <c r="G7" s="51"/>
      <c r="H7" s="51"/>
    </row>
    <row r="8" spans="1:8" ht="18" x14ac:dyDescent="0.25">
      <c r="A8" s="4"/>
      <c r="B8" s="4"/>
      <c r="C8" s="4"/>
      <c r="D8" s="4"/>
      <c r="E8" s="4"/>
      <c r="F8" s="4"/>
      <c r="G8" s="5"/>
      <c r="H8" s="5"/>
    </row>
    <row r="9" spans="1:8" x14ac:dyDescent="0.25">
      <c r="A9" s="13" t="s">
        <v>5</v>
      </c>
      <c r="B9" s="12" t="s">
        <v>6</v>
      </c>
      <c r="C9" s="12" t="s">
        <v>3</v>
      </c>
      <c r="D9" s="13" t="s">
        <v>25</v>
      </c>
      <c r="E9" s="13" t="s">
        <v>61</v>
      </c>
      <c r="F9" s="13" t="s">
        <v>62</v>
      </c>
      <c r="G9" s="45"/>
    </row>
    <row r="10" spans="1:8" x14ac:dyDescent="0.25">
      <c r="A10" s="122"/>
      <c r="B10" s="123"/>
      <c r="C10" s="124" t="s">
        <v>0</v>
      </c>
      <c r="D10" s="125">
        <f>D11+D18</f>
        <v>7340310</v>
      </c>
      <c r="E10" s="125">
        <f>E11+E18</f>
        <v>8243029.5300000003</v>
      </c>
      <c r="F10" s="125">
        <f>D10-E10</f>
        <v>-902719.53000000026</v>
      </c>
      <c r="G10" s="48"/>
    </row>
    <row r="11" spans="1:8" ht="15.75" customHeight="1" x14ac:dyDescent="0.25">
      <c r="A11" s="126">
        <v>6</v>
      </c>
      <c r="B11" s="126"/>
      <c r="C11" s="126" t="s">
        <v>7</v>
      </c>
      <c r="D11" s="127">
        <f>SUM(D12:D17)</f>
        <v>7339110</v>
      </c>
      <c r="E11" s="127">
        <f>SUM(E12:E17)</f>
        <v>8242568.6200000001</v>
      </c>
      <c r="F11" s="128">
        <f t="shared" ref="F11:F19" si="0">D11-E11</f>
        <v>-903458.62000000011</v>
      </c>
      <c r="G11" s="49"/>
    </row>
    <row r="12" spans="1:8" ht="38.25" x14ac:dyDescent="0.25">
      <c r="A12" s="9"/>
      <c r="B12" s="132">
        <v>63</v>
      </c>
      <c r="C12" s="11" t="s">
        <v>22</v>
      </c>
      <c r="D12" s="8">
        <v>1016400</v>
      </c>
      <c r="E12" s="8">
        <v>1128870.8700000001</v>
      </c>
      <c r="F12" s="141">
        <f t="shared" si="0"/>
        <v>-112470.87000000011</v>
      </c>
      <c r="G12" s="49"/>
    </row>
    <row r="13" spans="1:8" x14ac:dyDescent="0.25">
      <c r="A13" s="9"/>
      <c r="B13" s="132">
        <v>64</v>
      </c>
      <c r="C13" s="11" t="s">
        <v>39</v>
      </c>
      <c r="D13" s="8">
        <v>100</v>
      </c>
      <c r="E13" s="8">
        <v>0.2</v>
      </c>
      <c r="F13" s="141">
        <f t="shared" si="0"/>
        <v>99.8</v>
      </c>
      <c r="G13" s="49"/>
    </row>
    <row r="14" spans="1:8" ht="51" x14ac:dyDescent="0.25">
      <c r="A14" s="9"/>
      <c r="B14" s="132">
        <v>65</v>
      </c>
      <c r="C14" s="11" t="s">
        <v>38</v>
      </c>
      <c r="D14" s="8">
        <v>1364700</v>
      </c>
      <c r="E14" s="8">
        <v>572536.22</v>
      </c>
      <c r="F14" s="141">
        <f t="shared" si="0"/>
        <v>792163.78</v>
      </c>
      <c r="G14" s="49"/>
    </row>
    <row r="15" spans="1:8" ht="51" x14ac:dyDescent="0.25">
      <c r="A15" s="10"/>
      <c r="B15" s="133">
        <v>66</v>
      </c>
      <c r="C15" s="26" t="s">
        <v>37</v>
      </c>
      <c r="D15" s="8">
        <f>124700+5600</f>
        <v>130300</v>
      </c>
      <c r="E15" s="8">
        <v>13119.19</v>
      </c>
      <c r="F15" s="141">
        <f t="shared" si="0"/>
        <v>117180.81</v>
      </c>
      <c r="G15" s="49"/>
    </row>
    <row r="16" spans="1:8" ht="38.25" x14ac:dyDescent="0.25">
      <c r="A16" s="10"/>
      <c r="B16" s="134">
        <v>67</v>
      </c>
      <c r="C16" s="11" t="s">
        <v>23</v>
      </c>
      <c r="D16" s="8">
        <f>4379900+331810+106200</f>
        <v>4817910</v>
      </c>
      <c r="E16" s="8">
        <v>6525125.9500000002</v>
      </c>
      <c r="F16" s="141">
        <f t="shared" si="0"/>
        <v>-1707215.9500000002</v>
      </c>
      <c r="G16" s="49"/>
    </row>
    <row r="17" spans="1:8" ht="25.5" x14ac:dyDescent="0.25">
      <c r="A17" s="10"/>
      <c r="B17" s="134">
        <v>68</v>
      </c>
      <c r="C17" s="11" t="s">
        <v>40</v>
      </c>
      <c r="D17" s="8">
        <v>9700</v>
      </c>
      <c r="E17" s="8">
        <v>2916.19</v>
      </c>
      <c r="F17" s="141">
        <f t="shared" si="0"/>
        <v>6783.8099999999995</v>
      </c>
      <c r="G17" s="49"/>
    </row>
    <row r="18" spans="1:8" ht="25.5" x14ac:dyDescent="0.25">
      <c r="A18" s="129">
        <v>7</v>
      </c>
      <c r="B18" s="129"/>
      <c r="C18" s="130" t="s">
        <v>8</v>
      </c>
      <c r="D18" s="131">
        <f>SUM(D19)</f>
        <v>1200</v>
      </c>
      <c r="E18" s="131">
        <f>SUM(E19)</f>
        <v>460.91</v>
      </c>
      <c r="F18" s="142">
        <f t="shared" si="0"/>
        <v>739.08999999999992</v>
      </c>
      <c r="G18" s="49"/>
    </row>
    <row r="19" spans="1:8" ht="38.25" x14ac:dyDescent="0.25">
      <c r="A19" s="11"/>
      <c r="B19" s="135">
        <v>72</v>
      </c>
      <c r="C19" s="17" t="s">
        <v>21</v>
      </c>
      <c r="D19" s="8">
        <v>1200</v>
      </c>
      <c r="E19" s="8">
        <v>460.91</v>
      </c>
      <c r="F19" s="141">
        <f t="shared" si="0"/>
        <v>739.08999999999992</v>
      </c>
      <c r="G19" s="50"/>
    </row>
    <row r="21" spans="1:8" ht="15.75" customHeight="1" x14ac:dyDescent="0.25">
      <c r="A21" s="143" t="s">
        <v>34</v>
      </c>
      <c r="B21" s="143"/>
      <c r="C21" s="143"/>
      <c r="D21" s="143"/>
      <c r="E21" s="143"/>
      <c r="F21" s="143"/>
      <c r="G21" s="44"/>
      <c r="H21" s="44"/>
    </row>
    <row r="22" spans="1:8" ht="18" x14ac:dyDescent="0.25">
      <c r="A22" s="4"/>
      <c r="B22" s="4"/>
      <c r="C22" s="4"/>
      <c r="D22" s="4"/>
      <c r="E22" s="4"/>
      <c r="F22" s="4"/>
      <c r="G22" s="5"/>
      <c r="H22" s="5"/>
    </row>
    <row r="23" spans="1:8" x14ac:dyDescent="0.25">
      <c r="A23" s="13" t="s">
        <v>5</v>
      </c>
      <c r="B23" s="12" t="s">
        <v>6</v>
      </c>
      <c r="C23" s="12" t="s">
        <v>9</v>
      </c>
      <c r="D23" s="13" t="s">
        <v>25</v>
      </c>
      <c r="E23" s="13" t="s">
        <v>61</v>
      </c>
      <c r="F23" s="13" t="s">
        <v>62</v>
      </c>
      <c r="G23" s="45"/>
    </row>
    <row r="24" spans="1:8" x14ac:dyDescent="0.25">
      <c r="A24" s="114"/>
      <c r="B24" s="115"/>
      <c r="C24" s="116" t="s">
        <v>1</v>
      </c>
      <c r="D24" s="117">
        <f>D25+D31</f>
        <v>7340310</v>
      </c>
      <c r="E24" s="117">
        <f>E25+E31</f>
        <v>7282911.4100000001</v>
      </c>
      <c r="F24" s="118">
        <f>D24-E24</f>
        <v>57398.589999999851</v>
      </c>
      <c r="G24" s="52"/>
    </row>
    <row r="25" spans="1:8" ht="15.75" customHeight="1" x14ac:dyDescent="0.25">
      <c r="A25" s="110">
        <v>3</v>
      </c>
      <c r="B25" s="110"/>
      <c r="C25" s="111" t="s">
        <v>10</v>
      </c>
      <c r="D25" s="112">
        <f>SUM(D26:D28)</f>
        <v>7155510</v>
      </c>
      <c r="E25" s="112">
        <f>SUM(E26:E30)</f>
        <v>7089701.6799999997</v>
      </c>
      <c r="F25" s="113">
        <f t="shared" ref="F25:F34" si="1">D25-E25</f>
        <v>65808.320000000298</v>
      </c>
      <c r="G25" s="53"/>
    </row>
    <row r="26" spans="1:8" ht="15.75" customHeight="1" x14ac:dyDescent="0.25">
      <c r="A26" s="9"/>
      <c r="B26" s="136">
        <v>31</v>
      </c>
      <c r="C26" s="40" t="s">
        <v>11</v>
      </c>
      <c r="D26" s="28">
        <v>4572900</v>
      </c>
      <c r="E26" s="28">
        <v>4596955.84</v>
      </c>
      <c r="F26" s="60">
        <f t="shared" si="1"/>
        <v>-24055.839999999851</v>
      </c>
      <c r="G26" s="53"/>
    </row>
    <row r="27" spans="1:8" x14ac:dyDescent="0.25">
      <c r="A27" s="10"/>
      <c r="B27" s="137">
        <v>32</v>
      </c>
      <c r="C27" s="25" t="s">
        <v>18</v>
      </c>
      <c r="D27" s="28">
        <f>2475010+46400</f>
        <v>2521410</v>
      </c>
      <c r="E27" s="28">
        <v>2067272.34</v>
      </c>
      <c r="F27" s="60">
        <f t="shared" si="1"/>
        <v>454137.65999999992</v>
      </c>
      <c r="G27" s="53"/>
    </row>
    <row r="28" spans="1:8" x14ac:dyDescent="0.25">
      <c r="A28" s="10"/>
      <c r="B28" s="138">
        <v>34</v>
      </c>
      <c r="C28" s="25" t="s">
        <v>50</v>
      </c>
      <c r="D28" s="28">
        <v>61200</v>
      </c>
      <c r="E28" s="28">
        <v>61637.51</v>
      </c>
      <c r="F28" s="60">
        <f t="shared" si="1"/>
        <v>-437.51000000000204</v>
      </c>
      <c r="G28" s="53"/>
    </row>
    <row r="29" spans="1:8" ht="25.5" x14ac:dyDescent="0.25">
      <c r="A29" s="10"/>
      <c r="B29" s="138">
        <v>36</v>
      </c>
      <c r="C29" s="26" t="s">
        <v>64</v>
      </c>
      <c r="D29" s="30">
        <v>0</v>
      </c>
      <c r="E29" s="30">
        <v>356117.73</v>
      </c>
      <c r="F29" s="60">
        <f t="shared" si="1"/>
        <v>-356117.73</v>
      </c>
      <c r="G29" s="53"/>
    </row>
    <row r="30" spans="1:8" x14ac:dyDescent="0.25">
      <c r="A30" s="10"/>
      <c r="B30" s="138">
        <v>38</v>
      </c>
      <c r="C30" s="26" t="s">
        <v>65</v>
      </c>
      <c r="D30" s="30"/>
      <c r="E30" s="30">
        <v>7718.26</v>
      </c>
      <c r="F30" s="60">
        <f t="shared" si="1"/>
        <v>-7718.26</v>
      </c>
      <c r="G30" s="53"/>
    </row>
    <row r="31" spans="1:8" ht="25.5" x14ac:dyDescent="0.25">
      <c r="A31" s="119">
        <v>4</v>
      </c>
      <c r="B31" s="119"/>
      <c r="C31" s="120" t="s">
        <v>12</v>
      </c>
      <c r="D31" s="121">
        <f>SUM(D32:D34)</f>
        <v>184800</v>
      </c>
      <c r="E31" s="121">
        <f>SUM(E32:E34)</f>
        <v>193209.73</v>
      </c>
      <c r="F31" s="109">
        <f t="shared" si="1"/>
        <v>-8409.7300000000105</v>
      </c>
      <c r="G31" s="54"/>
    </row>
    <row r="32" spans="1:8" ht="38.25" x14ac:dyDescent="0.25">
      <c r="A32" s="11"/>
      <c r="B32" s="139">
        <v>41</v>
      </c>
      <c r="C32" s="41" t="s">
        <v>13</v>
      </c>
      <c r="D32" s="28">
        <v>33200</v>
      </c>
      <c r="E32" s="28">
        <v>35569.85</v>
      </c>
      <c r="F32" s="60">
        <f t="shared" si="1"/>
        <v>-2369.8499999999985</v>
      </c>
      <c r="G32" s="55"/>
    </row>
    <row r="33" spans="1:7" ht="39" x14ac:dyDescent="0.25">
      <c r="A33" s="27"/>
      <c r="B33" s="140">
        <v>42</v>
      </c>
      <c r="C33" s="42" t="s">
        <v>24</v>
      </c>
      <c r="D33" s="29">
        <v>123900</v>
      </c>
      <c r="E33" s="29">
        <v>157639.88</v>
      </c>
      <c r="F33" s="60">
        <f t="shared" si="1"/>
        <v>-33739.880000000005</v>
      </c>
      <c r="G33" s="56"/>
    </row>
    <row r="34" spans="1:7" ht="26.25" x14ac:dyDescent="0.25">
      <c r="A34" s="27"/>
      <c r="B34" s="140">
        <v>45</v>
      </c>
      <c r="C34" s="42" t="s">
        <v>51</v>
      </c>
      <c r="D34" s="29">
        <v>27700</v>
      </c>
      <c r="E34" s="29"/>
      <c r="F34" s="60">
        <f t="shared" si="1"/>
        <v>27700</v>
      </c>
      <c r="G34" s="56"/>
    </row>
  </sheetData>
  <mergeCells count="5">
    <mergeCell ref="A5:F5"/>
    <mergeCell ref="A7:F7"/>
    <mergeCell ref="A21:F21"/>
    <mergeCell ref="A3:F3"/>
    <mergeCell ref="A1:F1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8"/>
  <sheetViews>
    <sheetView tabSelected="1" workbookViewId="0">
      <selection sqref="A1:G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0" customWidth="1"/>
    <col min="5" max="9" width="25.28515625" customWidth="1"/>
  </cols>
  <sheetData>
    <row r="1" spans="1:9" ht="42" customHeight="1" x14ac:dyDescent="0.25">
      <c r="A1" s="143" t="s">
        <v>63</v>
      </c>
      <c r="B1" s="143"/>
      <c r="C1" s="143"/>
      <c r="D1" s="143"/>
      <c r="E1" s="143"/>
      <c r="F1" s="143"/>
      <c r="G1" s="143"/>
      <c r="H1" s="51"/>
      <c r="I1" s="51"/>
    </row>
    <row r="2" spans="1:9" ht="18" x14ac:dyDescent="0.25">
      <c r="A2" s="4"/>
      <c r="B2" s="4"/>
      <c r="C2" s="4"/>
      <c r="D2" s="4"/>
      <c r="E2" s="4"/>
      <c r="F2" s="4"/>
      <c r="G2" s="4"/>
      <c r="H2" s="5"/>
      <c r="I2" s="5"/>
    </row>
    <row r="3" spans="1:9" ht="18" customHeight="1" x14ac:dyDescent="0.25">
      <c r="A3" s="143" t="s">
        <v>14</v>
      </c>
      <c r="B3" s="143"/>
      <c r="C3" s="143"/>
      <c r="D3" s="143"/>
      <c r="E3" s="143"/>
      <c r="F3" s="143"/>
      <c r="G3" s="143"/>
      <c r="H3" s="24"/>
      <c r="I3" s="24"/>
    </row>
    <row r="4" spans="1:9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9" x14ac:dyDescent="0.25">
      <c r="A5" s="184" t="s">
        <v>16</v>
      </c>
      <c r="B5" s="185"/>
      <c r="C5" s="186"/>
      <c r="D5" s="34" t="s">
        <v>17</v>
      </c>
      <c r="E5" s="35" t="s">
        <v>25</v>
      </c>
      <c r="F5" s="35" t="s">
        <v>61</v>
      </c>
      <c r="G5" s="35" t="s">
        <v>62</v>
      </c>
    </row>
    <row r="6" spans="1:9" ht="25.5" x14ac:dyDescent="0.25">
      <c r="A6" s="178" t="s">
        <v>41</v>
      </c>
      <c r="B6" s="179"/>
      <c r="C6" s="180"/>
      <c r="D6" s="36" t="s">
        <v>42</v>
      </c>
      <c r="E6" s="31">
        <f>E7+E34</f>
        <v>7340310</v>
      </c>
      <c r="F6" s="31">
        <f>F7+F34</f>
        <v>7282911.4099999983</v>
      </c>
      <c r="G6" s="31">
        <f>E6-F6</f>
        <v>57398.590000001714</v>
      </c>
    </row>
    <row r="7" spans="1:9" ht="25.5" x14ac:dyDescent="0.25">
      <c r="A7" s="181" t="s">
        <v>43</v>
      </c>
      <c r="B7" s="182"/>
      <c r="C7" s="183"/>
      <c r="D7" s="37" t="s">
        <v>44</v>
      </c>
      <c r="E7" s="32">
        <f>E8+E11+E15+E20+E26+E29+E39+E43+E46</f>
        <v>7234110</v>
      </c>
      <c r="F7" s="32">
        <f>F8+F11+F15+F20+F26+F29+F39+F43+F46</f>
        <v>7177894.5699999984</v>
      </c>
      <c r="G7" s="108">
        <f>E7-F7</f>
        <v>56215.430000001565</v>
      </c>
    </row>
    <row r="8" spans="1:9" ht="25.5" x14ac:dyDescent="0.25">
      <c r="A8" s="160" t="s">
        <v>45</v>
      </c>
      <c r="B8" s="161"/>
      <c r="C8" s="162"/>
      <c r="D8" s="68" t="s">
        <v>46</v>
      </c>
      <c r="E8" s="69">
        <f t="shared" ref="E8:F8" si="0">E9</f>
        <v>15400</v>
      </c>
      <c r="F8" s="69">
        <f t="shared" si="0"/>
        <v>14515.03</v>
      </c>
      <c r="G8" s="69">
        <f>E8-F8</f>
        <v>884.96999999999935</v>
      </c>
    </row>
    <row r="9" spans="1:9" x14ac:dyDescent="0.25">
      <c r="A9" s="163">
        <v>3</v>
      </c>
      <c r="B9" s="164"/>
      <c r="C9" s="165"/>
      <c r="D9" s="61" t="s">
        <v>10</v>
      </c>
      <c r="E9" s="62">
        <f>SUM(E10:E10)</f>
        <v>15400</v>
      </c>
      <c r="F9" s="62">
        <f>SUM(F10:F10)</f>
        <v>14515.03</v>
      </c>
      <c r="G9" s="62"/>
    </row>
    <row r="10" spans="1:9" x14ac:dyDescent="0.25">
      <c r="A10" s="166">
        <v>32</v>
      </c>
      <c r="B10" s="167"/>
      <c r="C10" s="168"/>
      <c r="D10" s="61" t="s">
        <v>18</v>
      </c>
      <c r="E10" s="62">
        <v>15400</v>
      </c>
      <c r="F10" s="62">
        <v>14515.03</v>
      </c>
      <c r="G10" s="62"/>
    </row>
    <row r="11" spans="1:9" ht="25.5" x14ac:dyDescent="0.25">
      <c r="A11" s="160" t="s">
        <v>45</v>
      </c>
      <c r="B11" s="161"/>
      <c r="C11" s="162"/>
      <c r="D11" s="68" t="s">
        <v>46</v>
      </c>
      <c r="E11" s="69">
        <f t="shared" ref="E11:F11" si="1">E12</f>
        <v>0</v>
      </c>
      <c r="F11" s="69">
        <f t="shared" si="1"/>
        <v>25648.69</v>
      </c>
      <c r="G11" s="69">
        <f>E11-F11</f>
        <v>-25648.69</v>
      </c>
    </row>
    <row r="12" spans="1:9" ht="25.5" x14ac:dyDescent="0.25">
      <c r="A12" s="63">
        <v>4</v>
      </c>
      <c r="B12" s="64"/>
      <c r="C12" s="65"/>
      <c r="D12" s="66" t="s">
        <v>12</v>
      </c>
      <c r="E12" s="67">
        <v>0</v>
      </c>
      <c r="F12" s="67">
        <f>F13</f>
        <v>25648.69</v>
      </c>
      <c r="G12" s="67"/>
    </row>
    <row r="13" spans="1:9" ht="25.5" x14ac:dyDescent="0.25">
      <c r="A13" s="63">
        <v>42</v>
      </c>
      <c r="B13" s="64"/>
      <c r="C13" s="65"/>
      <c r="D13" s="66" t="s">
        <v>24</v>
      </c>
      <c r="E13" s="67">
        <v>0</v>
      </c>
      <c r="F13" s="67">
        <v>25648.69</v>
      </c>
      <c r="G13" s="67"/>
    </row>
    <row r="14" spans="1:9" ht="25.5" x14ac:dyDescent="0.25">
      <c r="A14" s="169" t="s">
        <v>57</v>
      </c>
      <c r="B14" s="170"/>
      <c r="C14" s="171"/>
      <c r="D14" s="70" t="s">
        <v>58</v>
      </c>
      <c r="E14" s="71">
        <f>E15+E21</f>
        <v>6714600</v>
      </c>
      <c r="F14" s="71">
        <f>F15+F21</f>
        <v>6476531.0199999986</v>
      </c>
      <c r="G14" s="71">
        <f>E14-F14</f>
        <v>238068.98000000138</v>
      </c>
    </row>
    <row r="15" spans="1:9" x14ac:dyDescent="0.25">
      <c r="A15" s="172">
        <v>3</v>
      </c>
      <c r="B15" s="173"/>
      <c r="C15" s="174"/>
      <c r="D15" s="73" t="s">
        <v>10</v>
      </c>
      <c r="E15" s="74">
        <f>SUM(E16:E19)</f>
        <v>6606200</v>
      </c>
      <c r="F15" s="74">
        <f>SUM(F16:F19)</f>
        <v>6426285.9699999988</v>
      </c>
      <c r="G15" s="74"/>
    </row>
    <row r="16" spans="1:9" ht="30.75" customHeight="1" x14ac:dyDescent="0.25">
      <c r="A16" s="175">
        <v>31</v>
      </c>
      <c r="B16" s="176"/>
      <c r="C16" s="177"/>
      <c r="D16" s="73" t="s">
        <v>11</v>
      </c>
      <c r="E16" s="78">
        <v>4369700</v>
      </c>
      <c r="F16" s="74">
        <v>4518483.5599999996</v>
      </c>
      <c r="G16" s="74"/>
    </row>
    <row r="17" spans="1:7" x14ac:dyDescent="0.25">
      <c r="A17" s="175">
        <v>32</v>
      </c>
      <c r="B17" s="176"/>
      <c r="C17" s="177"/>
      <c r="D17" s="73" t="s">
        <v>18</v>
      </c>
      <c r="E17" s="78">
        <v>2175300</v>
      </c>
      <c r="F17" s="74">
        <v>1838446.64</v>
      </c>
      <c r="G17" s="74"/>
    </row>
    <row r="18" spans="1:7" x14ac:dyDescent="0.25">
      <c r="A18" s="175">
        <v>34</v>
      </c>
      <c r="B18" s="176"/>
      <c r="C18" s="177"/>
      <c r="D18" s="73" t="s">
        <v>50</v>
      </c>
      <c r="E18" s="78">
        <v>61200</v>
      </c>
      <c r="F18" s="74">
        <v>61637.51</v>
      </c>
      <c r="G18" s="74"/>
    </row>
    <row r="19" spans="1:7" x14ac:dyDescent="0.25">
      <c r="A19" s="75">
        <v>38</v>
      </c>
      <c r="B19" s="76"/>
      <c r="C19" s="77"/>
      <c r="D19" s="73" t="s">
        <v>65</v>
      </c>
      <c r="E19" s="78">
        <v>0</v>
      </c>
      <c r="F19" s="74">
        <v>7718.26</v>
      </c>
      <c r="G19" s="74"/>
    </row>
    <row r="20" spans="1:7" ht="25.5" x14ac:dyDescent="0.25">
      <c r="A20" s="169" t="s">
        <v>57</v>
      </c>
      <c r="B20" s="170"/>
      <c r="C20" s="171"/>
      <c r="D20" s="70" t="s">
        <v>58</v>
      </c>
      <c r="E20" s="72">
        <f>E21</f>
        <v>108400</v>
      </c>
      <c r="F20" s="72">
        <f>F21</f>
        <v>50245.05</v>
      </c>
      <c r="G20" s="72">
        <f>E20-F20</f>
        <v>58154.95</v>
      </c>
    </row>
    <row r="21" spans="1:7" ht="25.5" x14ac:dyDescent="0.25">
      <c r="A21" s="205">
        <v>4</v>
      </c>
      <c r="B21" s="206"/>
      <c r="C21" s="207"/>
      <c r="D21" s="79" t="s">
        <v>12</v>
      </c>
      <c r="E21" s="80">
        <f>SUM(E22:E24)</f>
        <v>108400</v>
      </c>
      <c r="F21" s="80">
        <f t="shared" ref="F21" si="2">SUM(F22:F24)</f>
        <v>50245.05</v>
      </c>
      <c r="G21" s="80"/>
    </row>
    <row r="22" spans="1:7" ht="25.5" x14ac:dyDescent="0.25">
      <c r="A22" s="208">
        <v>41</v>
      </c>
      <c r="B22" s="209"/>
      <c r="C22" s="210"/>
      <c r="D22" s="79" t="s">
        <v>13</v>
      </c>
      <c r="E22" s="84">
        <v>0</v>
      </c>
      <c r="F22" s="84">
        <v>1155.4000000000001</v>
      </c>
      <c r="G22" s="84"/>
    </row>
    <row r="23" spans="1:7" ht="25.5" x14ac:dyDescent="0.25">
      <c r="A23" s="208">
        <v>42</v>
      </c>
      <c r="B23" s="209"/>
      <c r="C23" s="210"/>
      <c r="D23" s="79" t="s">
        <v>24</v>
      </c>
      <c r="E23" s="84">
        <v>80700</v>
      </c>
      <c r="F23" s="84">
        <v>49089.65</v>
      </c>
      <c r="G23" s="84"/>
    </row>
    <row r="24" spans="1:7" ht="25.5" x14ac:dyDescent="0.25">
      <c r="A24" s="81">
        <v>45</v>
      </c>
      <c r="B24" s="82"/>
      <c r="C24" s="83"/>
      <c r="D24" s="79" t="s">
        <v>51</v>
      </c>
      <c r="E24" s="84">
        <v>27700</v>
      </c>
      <c r="F24" s="84">
        <v>0</v>
      </c>
      <c r="G24" s="84"/>
    </row>
    <row r="25" spans="1:7" ht="42" customHeight="1" x14ac:dyDescent="0.25">
      <c r="A25" s="178" t="s">
        <v>47</v>
      </c>
      <c r="B25" s="179"/>
      <c r="C25" s="180"/>
      <c r="D25" s="36" t="s">
        <v>48</v>
      </c>
      <c r="E25" s="33">
        <f>E27+E30</f>
        <v>331810</v>
      </c>
      <c r="F25" s="33">
        <f>F27+F30</f>
        <v>305082.09999999998</v>
      </c>
      <c r="G25" s="33">
        <f>E25-F25</f>
        <v>26727.900000000023</v>
      </c>
    </row>
    <row r="26" spans="1:7" ht="30.75" customHeight="1" x14ac:dyDescent="0.25">
      <c r="A26" s="154" t="s">
        <v>49</v>
      </c>
      <c r="B26" s="155"/>
      <c r="C26" s="156"/>
      <c r="D26" s="89" t="s">
        <v>71</v>
      </c>
      <c r="E26" s="106">
        <f>E27</f>
        <v>256610</v>
      </c>
      <c r="F26" s="106">
        <f>F27</f>
        <v>187766.11</v>
      </c>
      <c r="G26" s="105">
        <f>E26-F26</f>
        <v>68843.890000000014</v>
      </c>
    </row>
    <row r="27" spans="1:7" x14ac:dyDescent="0.25">
      <c r="A27" s="157">
        <v>3</v>
      </c>
      <c r="B27" s="158"/>
      <c r="C27" s="159"/>
      <c r="D27" s="85" t="s">
        <v>10</v>
      </c>
      <c r="E27" s="86">
        <f>E28</f>
        <v>256610</v>
      </c>
      <c r="F27" s="86">
        <f>F28</f>
        <v>187766.11</v>
      </c>
      <c r="G27" s="86"/>
    </row>
    <row r="28" spans="1:7" x14ac:dyDescent="0.25">
      <c r="A28" s="202">
        <v>32</v>
      </c>
      <c r="B28" s="203"/>
      <c r="C28" s="204"/>
      <c r="D28" s="85" t="s">
        <v>18</v>
      </c>
      <c r="E28" s="86">
        <v>256610</v>
      </c>
      <c r="F28" s="86">
        <v>187766.11</v>
      </c>
      <c r="G28" s="86"/>
    </row>
    <row r="29" spans="1:7" ht="29.25" customHeight="1" x14ac:dyDescent="0.25">
      <c r="A29" s="154" t="s">
        <v>49</v>
      </c>
      <c r="B29" s="155"/>
      <c r="C29" s="156"/>
      <c r="D29" s="89" t="s">
        <v>71</v>
      </c>
      <c r="E29" s="90">
        <f>E30</f>
        <v>75200</v>
      </c>
      <c r="F29" s="90">
        <f>F30</f>
        <v>117315.99</v>
      </c>
      <c r="G29" s="90">
        <f>E29-F29</f>
        <v>-42115.990000000005</v>
      </c>
    </row>
    <row r="30" spans="1:7" ht="25.5" x14ac:dyDescent="0.25">
      <c r="A30" s="199">
        <v>4</v>
      </c>
      <c r="B30" s="200"/>
      <c r="C30" s="201"/>
      <c r="D30" s="87" t="s">
        <v>12</v>
      </c>
      <c r="E30" s="88">
        <f>E32+E31</f>
        <v>75200</v>
      </c>
      <c r="F30" s="88">
        <f>F32+F31</f>
        <v>117315.99</v>
      </c>
      <c r="G30" s="88"/>
    </row>
    <row r="31" spans="1:7" ht="25.5" x14ac:dyDescent="0.25">
      <c r="A31" s="196">
        <v>41</v>
      </c>
      <c r="B31" s="197"/>
      <c r="C31" s="198"/>
      <c r="D31" s="87" t="s">
        <v>13</v>
      </c>
      <c r="E31" s="88">
        <v>33200</v>
      </c>
      <c r="F31" s="88">
        <v>34414.449999999997</v>
      </c>
      <c r="G31" s="88"/>
    </row>
    <row r="32" spans="1:7" ht="25.5" x14ac:dyDescent="0.25">
      <c r="A32" s="196">
        <v>42</v>
      </c>
      <c r="B32" s="197"/>
      <c r="C32" s="198"/>
      <c r="D32" s="87" t="s">
        <v>24</v>
      </c>
      <c r="E32" s="88">
        <v>42000</v>
      </c>
      <c r="F32" s="88">
        <f>9210.85+73690.69</f>
        <v>82901.540000000008</v>
      </c>
      <c r="G32" s="88"/>
    </row>
    <row r="33" spans="1:7" ht="25.5" x14ac:dyDescent="0.25">
      <c r="A33" s="178" t="s">
        <v>52</v>
      </c>
      <c r="B33" s="179"/>
      <c r="C33" s="180"/>
      <c r="D33" s="36" t="s">
        <v>53</v>
      </c>
      <c r="E33" s="38">
        <f t="shared" ref="E33:F33" si="3">E34</f>
        <v>106200</v>
      </c>
      <c r="F33" s="38">
        <f t="shared" si="3"/>
        <v>105016.84</v>
      </c>
      <c r="G33" s="38">
        <f>E33-F33</f>
        <v>1183.1600000000035</v>
      </c>
    </row>
    <row r="34" spans="1:7" x14ac:dyDescent="0.25">
      <c r="A34" s="181" t="s">
        <v>54</v>
      </c>
      <c r="B34" s="182"/>
      <c r="C34" s="183"/>
      <c r="D34" s="37" t="s">
        <v>55</v>
      </c>
      <c r="E34" s="39">
        <f t="shared" ref="E34:F34" si="4">E36</f>
        <v>106200</v>
      </c>
      <c r="F34" s="39">
        <f t="shared" si="4"/>
        <v>105016.84</v>
      </c>
      <c r="G34" s="39">
        <f>E34-F34</f>
        <v>1183.1600000000035</v>
      </c>
    </row>
    <row r="35" spans="1:7" ht="30.75" customHeight="1" x14ac:dyDescent="0.25">
      <c r="A35" s="187" t="s">
        <v>56</v>
      </c>
      <c r="B35" s="188"/>
      <c r="C35" s="189"/>
      <c r="D35" s="91" t="s">
        <v>70</v>
      </c>
      <c r="E35" s="92">
        <f>E36</f>
        <v>106200</v>
      </c>
      <c r="F35" s="92">
        <f>F36</f>
        <v>105016.84</v>
      </c>
      <c r="G35" s="92">
        <f>E35-F35</f>
        <v>1183.1600000000035</v>
      </c>
    </row>
    <row r="36" spans="1:7" x14ac:dyDescent="0.25">
      <c r="A36" s="190">
        <v>3</v>
      </c>
      <c r="B36" s="191"/>
      <c r="C36" s="192"/>
      <c r="D36" s="93" t="s">
        <v>10</v>
      </c>
      <c r="E36" s="94">
        <f>E38+E37</f>
        <v>106200</v>
      </c>
      <c r="F36" s="94">
        <f>F38+F37</f>
        <v>105016.84</v>
      </c>
      <c r="G36" s="94"/>
    </row>
    <row r="37" spans="1:7" x14ac:dyDescent="0.25">
      <c r="A37" s="193">
        <v>31</v>
      </c>
      <c r="B37" s="194"/>
      <c r="C37" s="195"/>
      <c r="D37" s="93" t="s">
        <v>11</v>
      </c>
      <c r="E37" s="94">
        <v>78500</v>
      </c>
      <c r="F37" s="94">
        <v>78472.28</v>
      </c>
      <c r="G37" s="94"/>
    </row>
    <row r="38" spans="1:7" x14ac:dyDescent="0.25">
      <c r="A38" s="193">
        <v>32</v>
      </c>
      <c r="B38" s="194"/>
      <c r="C38" s="195"/>
      <c r="D38" s="93" t="s">
        <v>18</v>
      </c>
      <c r="E38" s="94">
        <v>27700</v>
      </c>
      <c r="F38" s="94">
        <v>26544.560000000001</v>
      </c>
      <c r="G38" s="94"/>
    </row>
    <row r="39" spans="1:7" ht="30.75" customHeight="1" x14ac:dyDescent="0.25">
      <c r="A39" s="211" t="s">
        <v>59</v>
      </c>
      <c r="B39" s="212"/>
      <c r="C39" s="213"/>
      <c r="D39" s="95" t="s">
        <v>69</v>
      </c>
      <c r="E39" s="96">
        <f>E40</f>
        <v>46400</v>
      </c>
      <c r="F39" s="96">
        <f>F40</f>
        <v>356117.73</v>
      </c>
      <c r="G39" s="96">
        <f>E39-F39</f>
        <v>-309717.73</v>
      </c>
    </row>
    <row r="40" spans="1:7" x14ac:dyDescent="0.25">
      <c r="A40" s="214">
        <v>3</v>
      </c>
      <c r="B40" s="215"/>
      <c r="C40" s="216"/>
      <c r="D40" s="97" t="s">
        <v>10</v>
      </c>
      <c r="E40" s="98">
        <f>SUM(E41:E42)</f>
        <v>46400</v>
      </c>
      <c r="F40" s="98">
        <f>SUM(F42:F42)</f>
        <v>356117.73</v>
      </c>
      <c r="G40" s="98"/>
    </row>
    <row r="41" spans="1:7" x14ac:dyDescent="0.25">
      <c r="A41" s="217">
        <v>32</v>
      </c>
      <c r="B41" s="218"/>
      <c r="C41" s="219"/>
      <c r="D41" s="97" t="s">
        <v>18</v>
      </c>
      <c r="E41" s="99">
        <v>46400</v>
      </c>
      <c r="F41" s="99">
        <v>0</v>
      </c>
      <c r="G41" s="99"/>
    </row>
    <row r="42" spans="1:7" ht="25.5" x14ac:dyDescent="0.25">
      <c r="A42" s="217">
        <v>36</v>
      </c>
      <c r="B42" s="218"/>
      <c r="C42" s="219"/>
      <c r="D42" s="97" t="s">
        <v>64</v>
      </c>
      <c r="E42" s="99">
        <v>0</v>
      </c>
      <c r="F42" s="99">
        <v>356117.73</v>
      </c>
      <c r="G42" s="99"/>
    </row>
    <row r="43" spans="1:7" ht="30.75" customHeight="1" x14ac:dyDescent="0.25">
      <c r="A43" s="220" t="s">
        <v>60</v>
      </c>
      <c r="B43" s="221"/>
      <c r="C43" s="222"/>
      <c r="D43" s="107" t="s">
        <v>67</v>
      </c>
      <c r="E43" s="102">
        <f t="shared" ref="E43:G43" si="5">E44</f>
        <v>124700</v>
      </c>
      <c r="F43" s="102">
        <f t="shared" si="5"/>
        <v>0</v>
      </c>
      <c r="G43" s="102">
        <f t="shared" si="5"/>
        <v>0</v>
      </c>
    </row>
    <row r="44" spans="1:7" x14ac:dyDescent="0.25">
      <c r="A44" s="223">
        <v>3</v>
      </c>
      <c r="B44" s="224"/>
      <c r="C44" s="225"/>
      <c r="D44" s="100" t="s">
        <v>10</v>
      </c>
      <c r="E44" s="101">
        <v>124700</v>
      </c>
      <c r="F44" s="101"/>
      <c r="G44" s="101"/>
    </row>
    <row r="45" spans="1:7" x14ac:dyDescent="0.25">
      <c r="A45" s="226">
        <v>31</v>
      </c>
      <c r="B45" s="227"/>
      <c r="C45" s="228"/>
      <c r="D45" s="100" t="s">
        <v>11</v>
      </c>
      <c r="E45" s="101">
        <v>124700</v>
      </c>
      <c r="F45" s="101"/>
      <c r="G45" s="101"/>
    </row>
    <row r="46" spans="1:7" ht="30.75" customHeight="1" x14ac:dyDescent="0.25">
      <c r="A46" s="229" t="s">
        <v>66</v>
      </c>
      <c r="B46" s="230"/>
      <c r="C46" s="231"/>
      <c r="D46" s="103" t="s">
        <v>68</v>
      </c>
      <c r="E46" s="104">
        <f>E48</f>
        <v>1200</v>
      </c>
      <c r="F46" s="104">
        <f>F48</f>
        <v>0</v>
      </c>
      <c r="G46" s="104">
        <f t="shared" ref="G46" si="6">G48</f>
        <v>0</v>
      </c>
    </row>
    <row r="47" spans="1:7" x14ac:dyDescent="0.25">
      <c r="A47" s="205">
        <v>3</v>
      </c>
      <c r="B47" s="206"/>
      <c r="C47" s="207"/>
      <c r="D47" s="79" t="s">
        <v>10</v>
      </c>
      <c r="E47" s="84">
        <v>0</v>
      </c>
      <c r="F47" s="84"/>
      <c r="G47" s="84"/>
    </row>
    <row r="48" spans="1:7" x14ac:dyDescent="0.25">
      <c r="A48" s="208">
        <v>31</v>
      </c>
      <c r="B48" s="209"/>
      <c r="C48" s="210"/>
      <c r="D48" s="79" t="s">
        <v>11</v>
      </c>
      <c r="E48" s="84">
        <v>1200</v>
      </c>
      <c r="F48" s="84"/>
      <c r="G48" s="84"/>
    </row>
  </sheetData>
  <mergeCells count="42">
    <mergeCell ref="A48:C48"/>
    <mergeCell ref="A39:C39"/>
    <mergeCell ref="A40:C40"/>
    <mergeCell ref="A42:C42"/>
    <mergeCell ref="A43:C43"/>
    <mergeCell ref="A41:C41"/>
    <mergeCell ref="A44:C44"/>
    <mergeCell ref="A45:C45"/>
    <mergeCell ref="A46:C46"/>
    <mergeCell ref="A47:C47"/>
    <mergeCell ref="A30:C30"/>
    <mergeCell ref="A32:C32"/>
    <mergeCell ref="A29:C29"/>
    <mergeCell ref="A28:C28"/>
    <mergeCell ref="A21:C21"/>
    <mergeCell ref="A22:C22"/>
    <mergeCell ref="A23:C23"/>
    <mergeCell ref="A25:C25"/>
    <mergeCell ref="A35:C35"/>
    <mergeCell ref="A36:C36"/>
    <mergeCell ref="A38:C38"/>
    <mergeCell ref="A37:C37"/>
    <mergeCell ref="A31:C31"/>
    <mergeCell ref="A33:C33"/>
    <mergeCell ref="A34:C34"/>
    <mergeCell ref="A6:C6"/>
    <mergeCell ref="A7:C7"/>
    <mergeCell ref="A5:C5"/>
    <mergeCell ref="A1:G1"/>
    <mergeCell ref="A3:G3"/>
    <mergeCell ref="A26:C26"/>
    <mergeCell ref="A27:C27"/>
    <mergeCell ref="A11:C11"/>
    <mergeCell ref="A8:C8"/>
    <mergeCell ref="A9:C9"/>
    <mergeCell ref="A10:C10"/>
    <mergeCell ref="A14:C14"/>
    <mergeCell ref="A15:C15"/>
    <mergeCell ref="A16:C16"/>
    <mergeCell ref="A17:C17"/>
    <mergeCell ref="A18:C18"/>
    <mergeCell ref="A20:C20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SAŽETAK</vt:lpstr>
      <vt:lpstr> Račun prihoda i rashoda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Ana Kostić Peričić</cp:lastModifiedBy>
  <cp:lastPrinted>2024-02-14T14:10:00Z</cp:lastPrinted>
  <dcterms:created xsi:type="dcterms:W3CDTF">2022-08-12T12:51:27Z</dcterms:created>
  <dcterms:modified xsi:type="dcterms:W3CDTF">2024-02-14T14:40:39Z</dcterms:modified>
</cp:coreProperties>
</file>